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995" windowHeight="9720" activeTab="0"/>
  </bookViews>
  <sheets>
    <sheet name="1908" sheetId="1" r:id="rId1"/>
    <sheet name="1909" sheetId="2" r:id="rId2"/>
    <sheet name="1910" sheetId="3" r:id="rId3"/>
    <sheet name="1911" sheetId="4" r:id="rId4"/>
    <sheet name="1912" sheetId="5" r:id="rId5"/>
    <sheet name="1913" sheetId="6" r:id="rId6"/>
    <sheet name="1914" sheetId="7" r:id="rId7"/>
    <sheet name="1915" sheetId="8" r:id="rId8"/>
    <sheet name="1916" sheetId="9" r:id="rId9"/>
    <sheet name="1917" sheetId="10" r:id="rId10"/>
    <sheet name="1918" sheetId="11" r:id="rId11"/>
    <sheet name="1919" sheetId="12" r:id="rId12"/>
    <sheet name="1920" sheetId="13" r:id="rId13"/>
  </sheets>
  <definedNames/>
  <calcPr fullCalcOnLoad="1"/>
</workbook>
</file>

<file path=xl/sharedStrings.xml><?xml version="1.0" encoding="utf-8"?>
<sst xmlns="http://schemas.openxmlformats.org/spreadsheetml/2006/main" count="1392" uniqueCount="339">
  <si>
    <t>Finanzas</t>
  </si>
  <si>
    <t>-</t>
  </si>
  <si>
    <t>Cuentas corrientes</t>
  </si>
  <si>
    <t>Activo</t>
  </si>
  <si>
    <t>Ganancias y pérdidas</t>
  </si>
  <si>
    <t>Pasivo</t>
  </si>
  <si>
    <t>Fondo de reserva</t>
  </si>
  <si>
    <t>Pesetas</t>
  </si>
  <si>
    <t>Valores efectivos</t>
  </si>
  <si>
    <t>Tesoro público</t>
  </si>
  <si>
    <t>Muebles e inmuebles</t>
  </si>
  <si>
    <t>Valores nominales</t>
  </si>
  <si>
    <t>Billetes habilitados</t>
  </si>
  <si>
    <t>Billetes inutilizados</t>
  </si>
  <si>
    <t>Capital del banco</t>
  </si>
  <si>
    <r>
      <t>1915</t>
    </r>
    <r>
      <rPr>
        <vertAlign val="superscript"/>
        <sz val="10"/>
        <rFont val="Arial"/>
        <family val="2"/>
      </rPr>
      <t xml:space="preserve"> (*)</t>
    </r>
  </si>
  <si>
    <t>Oro</t>
  </si>
  <si>
    <t>Plata</t>
  </si>
  <si>
    <t>Efectos a cobrar en el día</t>
  </si>
  <si>
    <t>Bronce por cuenta de la Hacienda</t>
  </si>
  <si>
    <t>Descuentos</t>
  </si>
  <si>
    <t>Préstamos con garantía de valores mobiliarios</t>
  </si>
  <si>
    <t>Corresponsales en el Reino</t>
  </si>
  <si>
    <t>Efectos a cobrar por diversos conceptos</t>
  </si>
  <si>
    <t>Otros efectos de cartera</t>
  </si>
  <si>
    <t>Acciones de la Compaía Arrendataria de Tabacos</t>
  </si>
  <si>
    <t>Acciones del Banco de Estado de Marruecos: oro</t>
  </si>
  <si>
    <t>Títulos de Deuda perpetua interior al 4 por 100</t>
  </si>
  <si>
    <t>Diversar cuentas</t>
  </si>
  <si>
    <t>Efectos en custodia</t>
  </si>
  <si>
    <t>Caja de efectivo por billetes habilitados</t>
  </si>
  <si>
    <t>Billetes en circulación</t>
  </si>
  <si>
    <t>Cuentas corrientes: oro</t>
  </si>
  <si>
    <t>Cuentas corrientes: oro para pago de derechos de Aduana</t>
  </si>
  <si>
    <t>Depósitos en efectivo</t>
  </si>
  <si>
    <t>Dividendos, intereses y otras obligaciones a pagar</t>
  </si>
  <si>
    <t>Créditos concedidos sobre valores mobiliarios, efectos comerciales y mercancías</t>
  </si>
  <si>
    <t>Créditos personales</t>
  </si>
  <si>
    <t>Diversas cuentas</t>
  </si>
  <si>
    <t>Depósitos en papel y alhajas</t>
  </si>
  <si>
    <t>Fuente: Anuario estadístico de España. 1915. Instituto Nacional de Estadística.</t>
  </si>
  <si>
    <t>Estadística histórica madrileña en el siglo XX a través de los Anuarios del INE. 1901 - 1920</t>
  </si>
  <si>
    <t>Beneficios totales</t>
  </si>
  <si>
    <t>Importe de las bajas</t>
  </si>
  <si>
    <t>Beneficio líquido</t>
  </si>
  <si>
    <t>Resumen</t>
  </si>
  <si>
    <t>Impuesto sobre utilidades de la riqueza mobiliaria</t>
  </si>
  <si>
    <t>Impuesto sobre las acciones por dividendos del Banco</t>
  </si>
  <si>
    <t>Timbre sobre el valor efectivod de las acciones, al cambio medio del año 1915</t>
  </si>
  <si>
    <t>Sobrante para 1916</t>
  </si>
  <si>
    <t>Distribución del Beneficio líquido</t>
  </si>
  <si>
    <r>
      <t xml:space="preserve">A los señores accionistas </t>
    </r>
    <r>
      <rPr>
        <vertAlign val="superscript"/>
        <sz val="10"/>
        <rFont val="Arial"/>
        <family val="2"/>
      </rPr>
      <t>(*)</t>
    </r>
  </si>
  <si>
    <t>(*) 100 pesetas por acción sobre 300.000 que constituyen el capital del Banco</t>
  </si>
  <si>
    <t>Emisión de 30 de junio de 1906</t>
  </si>
  <si>
    <t>Emisión de 24 de septiembre de 1906</t>
  </si>
  <si>
    <t>Emisión de 28 de enero de 1907</t>
  </si>
  <si>
    <t>Billetes habilitados en el año</t>
  </si>
  <si>
    <t>Billetes habilitados existentes en 1914</t>
  </si>
  <si>
    <t>Billetes existentes en amortización en 1914</t>
  </si>
  <si>
    <t>Billetes quemados en 1915</t>
  </si>
  <si>
    <t>Billetes útiles en caja</t>
  </si>
  <si>
    <t>Billetes inútiles</t>
  </si>
  <si>
    <t xml:space="preserve">Existentes en caja </t>
  </si>
  <si>
    <t>Existentes en el negociado de Amortización</t>
  </si>
  <si>
    <t>Billetes cuyo importe se ha entregado al Tesoro</t>
  </si>
  <si>
    <t>Billetes en circulación en 31 de diciembre de 1915</t>
  </si>
  <si>
    <t>Total (pesetas)</t>
  </si>
  <si>
    <t>De 1.000 pesetas</t>
  </si>
  <si>
    <t>De 500  pesetas</t>
  </si>
  <si>
    <t>De 250  pesetas</t>
  </si>
  <si>
    <t>De 125  pesetas</t>
  </si>
  <si>
    <t>De 100  pesetas</t>
  </si>
  <si>
    <t>De 50     pesetas</t>
  </si>
  <si>
    <t>De 25     pesetas</t>
  </si>
  <si>
    <t>Series</t>
  </si>
  <si>
    <t>Banco de España                                                                                          Balance de libros</t>
  </si>
  <si>
    <t>Banco de España                                                                                      Resumen del resultado de la operaciones verificadas en Madrid y sucursales</t>
  </si>
  <si>
    <t>Banco de España                                                                                          Billetes habilitados y en circulación. 1915</t>
  </si>
  <si>
    <t>Debe</t>
  </si>
  <si>
    <t>Haber</t>
  </si>
  <si>
    <t>Carga anual de las células hipotecarias</t>
  </si>
  <si>
    <t>Intereses de las cuentas corrientes</t>
  </si>
  <si>
    <t>Gastos por agencia y publicidad de préstamos</t>
  </si>
  <si>
    <t>Pérdida en valores en cartera</t>
  </si>
  <si>
    <t>Quebranto en la realización de cédulas del 5 por 100</t>
  </si>
  <si>
    <t>Quebranto en la venta de fincas de la propiedad del Banco</t>
  </si>
  <si>
    <t>Seguro de incendios</t>
  </si>
  <si>
    <t>Impuestos de timbre y transmisión de las acciones de este Banco</t>
  </si>
  <si>
    <t>Quebranto de moneda</t>
  </si>
  <si>
    <t>Gastos de administración</t>
  </si>
  <si>
    <t>Donativo al Montepío del personal</t>
  </si>
  <si>
    <t>Contribuciones</t>
  </si>
  <si>
    <t>Intereses de los préstamos hipotecarios a largo plazo</t>
  </si>
  <si>
    <t>Utilidades de los mismos</t>
  </si>
  <si>
    <t>Intereses y utilidades de los préstamos a corto plazo para construcciones de edificios a corporaciones y con facultad de abrir vuenta corriente</t>
  </si>
  <si>
    <t>Productos de valores en cartera</t>
  </si>
  <si>
    <t>Productos de los préstamos sobre valores y dobles</t>
  </si>
  <si>
    <t>Intereses, comisiones y descuentos</t>
  </si>
  <si>
    <t>Alquileres y derechos de custodia</t>
  </si>
  <si>
    <t>Productos de fincas adjudicadas al Banco</t>
  </si>
  <si>
    <t>Varios</t>
  </si>
  <si>
    <t>Saldo del ejercicio</t>
  </si>
  <si>
    <t>Dividendo 6 por 100</t>
  </si>
  <si>
    <t>Reserva obligatoria</t>
  </si>
  <si>
    <t>Participación de los Sres. Administradores</t>
  </si>
  <si>
    <t>Remanente distribuíble</t>
  </si>
  <si>
    <t>Banco Hipotecario de España                                                                  Resumen de la Cuenta de ganancias y pérdidas del ejercicio</t>
  </si>
  <si>
    <t>Banco Hipotecario de España                                                                  Préstamos hipotecarios a largo plazo</t>
  </si>
  <si>
    <t>(*) Desde la fundación del banco hasta 31 de diciembre de 1915.</t>
  </si>
  <si>
    <t>Total Banco Hipotecario</t>
  </si>
  <si>
    <t>Número de préstamos</t>
  </si>
  <si>
    <t>Hasta fin de 1914</t>
  </si>
  <si>
    <t>En 1915</t>
  </si>
  <si>
    <t>Total préstamos (pesetas)</t>
  </si>
  <si>
    <t>Provincia de Madrid</t>
  </si>
  <si>
    <t>Bancos de Madrid. 1915</t>
  </si>
  <si>
    <t>Hispanoamericano</t>
  </si>
  <si>
    <t>Hipotecario</t>
  </si>
  <si>
    <t>Castilla</t>
  </si>
  <si>
    <t>Reservas</t>
  </si>
  <si>
    <t>Total</t>
  </si>
  <si>
    <t>Cuentas corrientes acreedoras</t>
  </si>
  <si>
    <t>Caja</t>
  </si>
  <si>
    <t>Préstamos</t>
  </si>
  <si>
    <t>Bancos de Madrid. 1910</t>
  </si>
  <si>
    <t>Bancos de Madrid. 1911</t>
  </si>
  <si>
    <t>Bancos de Madrid. 1912</t>
  </si>
  <si>
    <t>Bancos de Madrid. 1913</t>
  </si>
  <si>
    <t>Bancos de Madrid. 1914</t>
  </si>
  <si>
    <r>
      <t>1916</t>
    </r>
    <r>
      <rPr>
        <vertAlign val="superscript"/>
        <sz val="10"/>
        <rFont val="Arial"/>
        <family val="2"/>
      </rPr>
      <t xml:space="preserve"> (*)</t>
    </r>
  </si>
  <si>
    <t>(*) En 31 de diciembre de 1916.</t>
  </si>
  <si>
    <t>Fuente: Anuario estadístico de España. 1916. Instituto Nacional de Estadística.</t>
  </si>
  <si>
    <t>Pólizas de cuentas de crédito personal</t>
  </si>
  <si>
    <t>Pólizas de créditos con garantía de valores mobiliarios, efectos comerciales y marcancías</t>
  </si>
  <si>
    <t>Préstamos con garantía de valores mobiliarios y mercancías</t>
  </si>
  <si>
    <t>Obligaciones del Tesoro a negociar</t>
  </si>
  <si>
    <t>Billetes cuyo importe se ha entregado al Tesoro en virtud de la Ley de 13 de mayo de 1902</t>
  </si>
  <si>
    <t>(2) En 31 de diciembre de 1915.</t>
  </si>
  <si>
    <r>
      <t>1915</t>
    </r>
    <r>
      <rPr>
        <vertAlign val="superscript"/>
        <sz val="10"/>
        <rFont val="Arial"/>
        <family val="2"/>
      </rPr>
      <t xml:space="preserve"> (2)</t>
    </r>
  </si>
  <si>
    <r>
      <t>Caja de efectivo por billetes habilitados</t>
    </r>
    <r>
      <rPr>
        <vertAlign val="superscript"/>
        <sz val="10"/>
        <rFont val="Arial"/>
        <family val="2"/>
      </rPr>
      <t xml:space="preserve"> (1)</t>
    </r>
  </si>
  <si>
    <r>
      <t>Billetes inutilizados</t>
    </r>
    <r>
      <rPr>
        <vertAlign val="superscript"/>
        <sz val="10"/>
        <rFont val="Arial"/>
        <family val="2"/>
      </rPr>
      <t xml:space="preserve"> (1)</t>
    </r>
  </si>
  <si>
    <r>
      <t>Billetes cuyo importe se ha entregado al Tesoro en virtud de la Ley de 13 de mayo de 1902</t>
    </r>
    <r>
      <rPr>
        <vertAlign val="superscript"/>
        <sz val="10"/>
        <rFont val="Arial"/>
        <family val="2"/>
      </rPr>
      <t xml:space="preserve"> (1)</t>
    </r>
  </si>
  <si>
    <t>(1) Un único valor para los tres conceptos.</t>
  </si>
  <si>
    <t>Cuentas corrientes: oro para pago de derechos de Aduana (sucursales)</t>
  </si>
  <si>
    <t>(*) En 30 de diciembre de 1916.</t>
  </si>
  <si>
    <t>Billetes habilitados existentes en 1915</t>
  </si>
  <si>
    <t>Billetes existentes en amortización en 1915</t>
  </si>
  <si>
    <t>Billetes quemados en 1916</t>
  </si>
  <si>
    <t>Billetes en circulación en 30 de diciembre de 1916</t>
  </si>
  <si>
    <t>Banco de España                                                                                          Billetes habilitados y en circulación. 1916</t>
  </si>
  <si>
    <t>Banco de España                                                                                          Descomposición del "stock" oro</t>
  </si>
  <si>
    <t>(*) En fin de diciembre de 1916.</t>
  </si>
  <si>
    <t>Total de oro</t>
  </si>
  <si>
    <t>En barras y lingotes</t>
  </si>
  <si>
    <t>En monedas</t>
  </si>
  <si>
    <t>En onzas y medias onzas</t>
  </si>
  <si>
    <t>En francos</t>
  </si>
  <si>
    <t>En monedas españolas de 100 pesetas</t>
  </si>
  <si>
    <t>En monedas españolas de 25 pesetas</t>
  </si>
  <si>
    <t>En monedas españolas de 20 pesetas</t>
  </si>
  <si>
    <t>En libras esterlinas</t>
  </si>
  <si>
    <t>En dólares</t>
  </si>
  <si>
    <t>En otras monedas</t>
  </si>
  <si>
    <t>Banco Hipotecario de España                                                                  Balance general</t>
  </si>
  <si>
    <r>
      <t>1916</t>
    </r>
    <r>
      <rPr>
        <vertAlign val="superscript"/>
        <sz val="10"/>
        <rFont val="Arial"/>
        <family val="2"/>
      </rPr>
      <t xml:space="preserve"> (*)</t>
    </r>
  </si>
  <si>
    <t>(*) 100 pesetas por acción sobre 300.000 que constituyen el capital del Banco.</t>
  </si>
  <si>
    <t>Accionistas</t>
  </si>
  <si>
    <t>Caja y Banco de España</t>
  </si>
  <si>
    <t>Cartera y valores</t>
  </si>
  <si>
    <t>Préstamos hipotecarios a largo plazo</t>
  </si>
  <si>
    <t>Préstamos a corto plazo para construcción de edificios</t>
  </si>
  <si>
    <t>Préstamos a Corporaciones y con facultad de abrir cuenta corriente</t>
  </si>
  <si>
    <t>Mobiliario y material</t>
  </si>
  <si>
    <t>Inmueble de la Sociedad y gastos de adaptación</t>
  </si>
  <si>
    <t>Semestres vencidos de anualidades de préstamos</t>
  </si>
  <si>
    <t>Préstamos sobre valores y dobles</t>
  </si>
  <si>
    <t>Créditos sobre valores</t>
  </si>
  <si>
    <t>Compradores de fincas del Banco</t>
  </si>
  <si>
    <t>Fincas adjudicadas al Banco</t>
  </si>
  <si>
    <t>Primas por amortizar</t>
  </si>
  <si>
    <t>Valores en depósito</t>
  </si>
  <si>
    <t>Capital social</t>
  </si>
  <si>
    <t>Reserva especial</t>
  </si>
  <si>
    <t>Cédulas en circulación</t>
  </si>
  <si>
    <t>Cédulas por amortizar</t>
  </si>
  <si>
    <t>Cédulas amortizadas por reembolsar</t>
  </si>
  <si>
    <t>Pagos diferidos de préstamos hipotecarios</t>
  </si>
  <si>
    <t>Intereses a pagar</t>
  </si>
  <si>
    <t>Saldo del ejercicio de 1916</t>
  </si>
  <si>
    <t>Remanente del año anterior</t>
  </si>
  <si>
    <t>Acreedores por valores en depósito</t>
  </si>
  <si>
    <t>(*) Desde la fundación del banco hasta 31 de diciembre de 1916.</t>
  </si>
  <si>
    <t>Hasta fin de 1915</t>
  </si>
  <si>
    <t>En 1916</t>
  </si>
  <si>
    <t>Fuente: Anuario estadístico de España. 1917. Instituto Nacional de Estadística.</t>
  </si>
  <si>
    <t>Timbre sobre el valor efectivod de las acciones, al cambio medio del año 1917</t>
  </si>
  <si>
    <t>Timbre sobre el valor efectivod de las acciones, al cambio medio del año 1916</t>
  </si>
  <si>
    <t>Banco de España                                                                                          Billetes habilitados y en circulación. 1917</t>
  </si>
  <si>
    <t>Emisión de 15 de julio de 1907</t>
  </si>
  <si>
    <t>Billetes habilitados existentes en 1916</t>
  </si>
  <si>
    <t>Billetes existentes en amortización en 1916</t>
  </si>
  <si>
    <t>Billetes quemados en 1917</t>
  </si>
  <si>
    <t>Billetes en circulación en 31 de diciembre de 1917</t>
  </si>
  <si>
    <r>
      <t>1917</t>
    </r>
    <r>
      <rPr>
        <vertAlign val="superscript"/>
        <sz val="10"/>
        <rFont val="Arial"/>
        <family val="2"/>
      </rPr>
      <t xml:space="preserve"> (*)</t>
    </r>
  </si>
  <si>
    <t>(*) En 31 de diciembre de 1917.</t>
  </si>
  <si>
    <t>Oro español</t>
  </si>
  <si>
    <t>Oro extranjero</t>
  </si>
  <si>
    <t>En monedas de 100 pesetas</t>
  </si>
  <si>
    <t>En monedas de 25 pesetas</t>
  </si>
  <si>
    <t>En monedas de 20 pesetas</t>
  </si>
  <si>
    <t>En monedas varias</t>
  </si>
  <si>
    <t>Francos</t>
  </si>
  <si>
    <t>Libras</t>
  </si>
  <si>
    <t>Marcos</t>
  </si>
  <si>
    <t>Dólares</t>
  </si>
  <si>
    <t>Diversos</t>
  </si>
  <si>
    <t>Oro en barras</t>
  </si>
  <si>
    <t>(*) Hasta 31 de diciembre de 1917.</t>
  </si>
  <si>
    <r>
      <t>1917</t>
    </r>
    <r>
      <rPr>
        <vertAlign val="superscript"/>
        <sz val="10"/>
        <rFont val="Arial"/>
        <family val="2"/>
      </rPr>
      <t xml:space="preserve"> (*)</t>
    </r>
  </si>
  <si>
    <t>Cartera de efectos</t>
  </si>
  <si>
    <t>Cartera de valores</t>
  </si>
  <si>
    <t>Inmueble de la Sociedad</t>
  </si>
  <si>
    <t>Préstamos hipotecarios a corto plazo para construcción de edificios</t>
  </si>
  <si>
    <t>Préstamos hipotecarios a Corporaciones y con cuenta corriente</t>
  </si>
  <si>
    <t>Semestres a cobrar de préstamos hipotecarios</t>
  </si>
  <si>
    <t>Cédulas hipotecarias</t>
  </si>
  <si>
    <t>Intereses y amortización por pagar</t>
  </si>
  <si>
    <t>Intereses corridos y no vencidos de las cédulas hipotecarias</t>
  </si>
  <si>
    <t>Préstamos diferidos</t>
  </si>
  <si>
    <t>Semestres anticipados de préstamos hipotecarios</t>
  </si>
  <si>
    <t>Saldo del ejercicio de 1917</t>
  </si>
  <si>
    <t>Capital nominal</t>
  </si>
  <si>
    <t>Capital desembolsado</t>
  </si>
  <si>
    <t>Cartera</t>
  </si>
  <si>
    <t>Cuentas corrientes deudoras</t>
  </si>
  <si>
    <t>Beneficios</t>
  </si>
  <si>
    <t>Dividendo por 100</t>
  </si>
  <si>
    <t>Bancos de Madrid. 1908</t>
  </si>
  <si>
    <r>
      <t>Español de Crédito</t>
    </r>
    <r>
      <rPr>
        <vertAlign val="superscript"/>
        <sz val="10"/>
        <rFont val="Arial"/>
        <family val="2"/>
      </rPr>
      <t xml:space="preserve"> (*)</t>
    </r>
  </si>
  <si>
    <t>(*) 1908-1909.</t>
  </si>
  <si>
    <t>Bancos de Madrid. 1909</t>
  </si>
  <si>
    <t>(*) 1909-1910.</t>
  </si>
  <si>
    <t>(*) 1910-1911.</t>
  </si>
  <si>
    <t>(*) 1911-1912.</t>
  </si>
  <si>
    <t>(*) 1912-1913.</t>
  </si>
  <si>
    <t>(*) 1913-1914.</t>
  </si>
  <si>
    <t>(*) 1914-1915.</t>
  </si>
  <si>
    <t>Bancos de Madrid. 1916</t>
  </si>
  <si>
    <t>(*) 1915-1916.</t>
  </si>
  <si>
    <t>Bancos de Madrid. 1917</t>
  </si>
  <si>
    <t>(*) 1917-1918.</t>
  </si>
  <si>
    <r>
      <t>1918</t>
    </r>
    <r>
      <rPr>
        <vertAlign val="superscript"/>
        <sz val="10"/>
        <rFont val="Arial"/>
        <family val="2"/>
      </rPr>
      <t xml:space="preserve"> (*)</t>
    </r>
  </si>
  <si>
    <t>(*) En 31 de diciembre de 1918.</t>
  </si>
  <si>
    <t>Bonos del Banco de España al 4 por 100</t>
  </si>
  <si>
    <t>Fuente: Anuario estadístico de España. 1918. Instituto Nacional de Estadística.</t>
  </si>
  <si>
    <t>Bonos emitidos por el Banco</t>
  </si>
  <si>
    <t>Timbre sobre el valor efectivod de las acciones, al cambio medio del año 1918</t>
  </si>
  <si>
    <t>(1) 105 pesetas por acción sobre 300.000 que constituyen el capital del Banco</t>
  </si>
  <si>
    <t>(2) Sobre pesetas 600.000 a que asciende el cupón de 31 de diciembre de 1918 de los bonos del Banco.</t>
  </si>
  <si>
    <r>
      <t xml:space="preserve">A los señores accionistas </t>
    </r>
    <r>
      <rPr>
        <vertAlign val="superscript"/>
        <sz val="10"/>
        <rFont val="Arial"/>
        <family val="2"/>
      </rPr>
      <t>(1)</t>
    </r>
  </si>
  <si>
    <r>
      <t>Impuesto del 3,30 por cien</t>
    </r>
    <r>
      <rPr>
        <vertAlign val="superscript"/>
        <sz val="10"/>
        <rFont val="Arial"/>
        <family val="2"/>
      </rPr>
      <t xml:space="preserve"> (2)</t>
    </r>
  </si>
  <si>
    <t>Impuesto del 1 por 1000 de timbre sobre el exceso de billetes en circulación</t>
  </si>
  <si>
    <t>Banco de España                                                                                          Billetes habilitados y en circulación. 1918</t>
  </si>
  <si>
    <t>Billetes habilitados existentes en 1917</t>
  </si>
  <si>
    <t>Billetes existentes en amortización en 1917</t>
  </si>
  <si>
    <t>Billetes quemados en 1918</t>
  </si>
  <si>
    <t>Billetes en circulación en 31 de diciembre de 1918</t>
  </si>
  <si>
    <t>En barras</t>
  </si>
  <si>
    <r>
      <t>1918</t>
    </r>
    <r>
      <rPr>
        <vertAlign val="superscript"/>
        <sz val="10"/>
        <rFont val="Arial"/>
        <family val="2"/>
      </rPr>
      <t xml:space="preserve"> (*)</t>
    </r>
  </si>
  <si>
    <t>Saldo del ejercicio de 1918</t>
  </si>
  <si>
    <t>(*) Desde la fundación del banco hasta 31 de diciembre de 1918.</t>
  </si>
  <si>
    <t>Hasta fin de 1917</t>
  </si>
  <si>
    <t>En 1918</t>
  </si>
  <si>
    <t>Hasta fin de 1916</t>
  </si>
  <si>
    <t>En 1917</t>
  </si>
  <si>
    <t>Bancos de Madrid. 1918</t>
  </si>
  <si>
    <t>Español de Crédito</t>
  </si>
  <si>
    <r>
      <t>1919</t>
    </r>
    <r>
      <rPr>
        <vertAlign val="superscript"/>
        <sz val="10"/>
        <rFont val="Arial"/>
        <family val="2"/>
      </rPr>
      <t xml:space="preserve"> (*)</t>
    </r>
  </si>
  <si>
    <t>(*) En 31 de diciembre de 1919.</t>
  </si>
  <si>
    <t>Fuente: Anuario estadístico de España. 1919. Instituto Nacional de Estadística.</t>
  </si>
  <si>
    <r>
      <t>1919</t>
    </r>
    <r>
      <rPr>
        <vertAlign val="superscript"/>
        <sz val="10"/>
        <rFont val="Arial"/>
        <family val="2"/>
      </rPr>
      <t xml:space="preserve"> (*)</t>
    </r>
  </si>
  <si>
    <t>(*) Desde la fundación del banco hasta 31 de diciembre de 1919.</t>
  </si>
  <si>
    <t>Hasta fin de 1918</t>
  </si>
  <si>
    <t>En 1919</t>
  </si>
  <si>
    <t>Cuenta corriente del pasivo</t>
  </si>
  <si>
    <t>Cuenta corriente del activo</t>
  </si>
  <si>
    <t>Depósitos</t>
  </si>
  <si>
    <t>Total activo pasivo</t>
  </si>
  <si>
    <t>Por 100</t>
  </si>
  <si>
    <t>Dividendo</t>
  </si>
  <si>
    <t>Cuentas corrientes de crédito</t>
  </si>
  <si>
    <r>
      <t xml:space="preserve">Billetes cuyo importe se ha entregado al Tesoro en virtud de la Ley de 13 de mayo de 1902 </t>
    </r>
    <r>
      <rPr>
        <vertAlign val="superscript"/>
        <sz val="10"/>
        <rFont val="Arial"/>
        <family val="2"/>
      </rPr>
      <t>(1)</t>
    </r>
  </si>
  <si>
    <t>(2) Incluidos los tres conceptos.</t>
  </si>
  <si>
    <r>
      <t>1920</t>
    </r>
    <r>
      <rPr>
        <vertAlign val="superscript"/>
        <sz val="10"/>
        <rFont val="Arial"/>
        <family val="2"/>
      </rPr>
      <t xml:space="preserve"> (2)</t>
    </r>
  </si>
  <si>
    <t>(1) En 31 de diciembre de 1920.</t>
  </si>
  <si>
    <t>Fuente: Anuario estadístico de España. 1920. Instituto Nacional de Estadística.</t>
  </si>
  <si>
    <t>Número</t>
  </si>
  <si>
    <t>Importe</t>
  </si>
  <si>
    <t>De 250 pesetas</t>
  </si>
  <si>
    <t>De 500 pesetas</t>
  </si>
  <si>
    <r>
      <t>1920</t>
    </r>
    <r>
      <rPr>
        <vertAlign val="superscript"/>
        <sz val="10"/>
        <rFont val="Arial"/>
        <family val="2"/>
      </rPr>
      <t xml:space="preserve"> (*)</t>
    </r>
  </si>
  <si>
    <t>(*) En 31 de diciembre de 1920.</t>
  </si>
  <si>
    <r>
      <t>1920</t>
    </r>
    <r>
      <rPr>
        <vertAlign val="superscript"/>
        <sz val="10"/>
        <rFont val="Arial"/>
        <family val="2"/>
      </rPr>
      <t xml:space="preserve"> (*)</t>
    </r>
  </si>
  <si>
    <t>(*) Desde la fundación del banco hasta 31 de diciembre de 1920.</t>
  </si>
  <si>
    <t>Bancos de Madrid. 1920</t>
  </si>
  <si>
    <t>Bancos de Madrid. 1919</t>
  </si>
  <si>
    <t>De 50 pesetas</t>
  </si>
  <si>
    <t>De 25 pesetas</t>
  </si>
  <si>
    <t>De 100 pesetas</t>
  </si>
  <si>
    <t>De 125 pesetas</t>
  </si>
  <si>
    <t>Banco de España                                                                                          Billetes en circulación en 31 de diciembre</t>
  </si>
  <si>
    <t>Caja de Ahorros</t>
  </si>
  <si>
    <t>Hispano-Americano</t>
  </si>
  <si>
    <t>Banca López Quesada</t>
  </si>
  <si>
    <t>Banco de Cartagena</t>
  </si>
  <si>
    <t>Banco Central</t>
  </si>
  <si>
    <t>Banco Español de África</t>
  </si>
  <si>
    <t>Banco de los Gremios</t>
  </si>
  <si>
    <t>Banco Hipotecario de España</t>
  </si>
  <si>
    <t>Banco de Madrid</t>
  </si>
  <si>
    <t>Banco Urquijo</t>
  </si>
  <si>
    <t>Banco de Créditos Mutuos</t>
  </si>
  <si>
    <t>Banco Hispanense</t>
  </si>
  <si>
    <t>Banco Ibérico</t>
  </si>
  <si>
    <t>Banco Matritense</t>
  </si>
  <si>
    <t>Banco de Pasivos</t>
  </si>
  <si>
    <t>Banco Popular de León XIII</t>
  </si>
  <si>
    <t>Caja de Emisiones con Garantía de Anualidades debidas por el Estado</t>
  </si>
  <si>
    <t>La Cooperativa Hipotecaria</t>
  </si>
  <si>
    <r>
      <t xml:space="preserve">Cooperativa Mercantil de Crédito </t>
    </r>
    <r>
      <rPr>
        <vertAlign val="superscript"/>
        <sz val="10"/>
        <rFont val="Arial"/>
        <family val="2"/>
      </rPr>
      <t>(*)</t>
    </r>
  </si>
  <si>
    <t>Fomento Agrícola Español</t>
  </si>
  <si>
    <t>Sociedad Nacional de Crédito</t>
  </si>
  <si>
    <t>(*) Actualmente Banco Cooperativo del Comercio y de la Industria.</t>
  </si>
  <si>
    <r>
      <t xml:space="preserve">Banco de España                                                                                          Exitencia de oro en moneda y barras. 1917 </t>
    </r>
    <r>
      <rPr>
        <b/>
        <vertAlign val="superscript"/>
        <sz val="12"/>
        <rFont val="Arial"/>
        <family val="2"/>
      </rPr>
      <t>(*)</t>
    </r>
  </si>
  <si>
    <t>Madrid</t>
  </si>
  <si>
    <t>Sucursales</t>
  </si>
  <si>
    <r>
      <t xml:space="preserve">Banco de España                                                                                          Exitencia de oro en moneda y barras. 1918 </t>
    </r>
    <r>
      <rPr>
        <b/>
        <vertAlign val="superscript"/>
        <sz val="12"/>
        <rFont val="Arial"/>
        <family val="2"/>
      </rPr>
      <t>(*)</t>
    </r>
  </si>
  <si>
    <r>
      <t xml:space="preserve">Banco de España                                                                                          Exitencia de oro en moneda y barras. 1919 </t>
    </r>
    <r>
      <rPr>
        <b/>
        <vertAlign val="superscript"/>
        <sz val="12"/>
        <rFont val="Arial"/>
        <family val="2"/>
      </rPr>
      <t>(*)</t>
    </r>
  </si>
  <si>
    <r>
      <t xml:space="preserve">Banco de España                                                                                          Exitencia de oro en moneda y barras. 1920 </t>
    </r>
    <r>
      <rPr>
        <b/>
        <vertAlign val="superscript"/>
        <sz val="12"/>
        <rFont val="Arial"/>
        <family val="2"/>
      </rPr>
      <t>(*)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</si>
</sst>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0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6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2"/>
    </xf>
    <xf numFmtId="0" fontId="0" fillId="0" borderId="0" xfId="0" applyFont="1" applyFill="1" applyAlignment="1">
      <alignment horizontal="left" wrapText="1" indent="2"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3" fontId="8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wrapText="1"/>
    </xf>
    <xf numFmtId="1" fontId="6" fillId="0" borderId="11" xfId="0" applyNumberFormat="1" applyFont="1" applyFill="1" applyBorder="1" applyAlignment="1">
      <alignment horizontal="left" vertical="top"/>
    </xf>
    <xf numFmtId="3" fontId="0" fillId="0" borderId="11" xfId="0" applyNumberFormat="1" applyFont="1" applyFill="1" applyBorder="1" applyAlignment="1">
      <alignment horizontal="left" vertical="top" wrapText="1"/>
    </xf>
    <xf numFmtId="4" fontId="0" fillId="0" borderId="0" xfId="0" applyNumberFormat="1" applyFont="1" applyFill="1" applyBorder="1" applyAlignment="1">
      <alignment vertical="top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left" indent="1"/>
    </xf>
    <xf numFmtId="4" fontId="0" fillId="0" borderId="12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left" vertical="top" wrapText="1"/>
    </xf>
    <xf numFmtId="1" fontId="0" fillId="0" borderId="0" xfId="0" applyNumberFormat="1" applyFont="1" applyFill="1" applyBorder="1" applyAlignment="1">
      <alignment horizontal="left" indent="1"/>
    </xf>
    <xf numFmtId="4" fontId="0" fillId="0" borderId="0" xfId="0" applyNumberFormat="1" applyFont="1" applyFill="1" applyBorder="1" applyAlignment="1" quotePrefix="1">
      <alignment horizontal="right"/>
    </xf>
    <xf numFmtId="4" fontId="0" fillId="0" borderId="0" xfId="0" applyNumberFormat="1" applyFont="1" applyFill="1" applyBorder="1" applyAlignment="1">
      <alignment/>
    </xf>
    <xf numFmtId="1" fontId="0" fillId="0" borderId="12" xfId="0" applyNumberFormat="1" applyFont="1" applyFill="1" applyBorder="1" applyAlignment="1">
      <alignment horizontal="left" inden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" fontId="6" fillId="0" borderId="17" xfId="0" applyNumberFormat="1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 wrapText="1"/>
    </xf>
    <xf numFmtId="1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Alignment="1" quotePrefix="1">
      <alignment horizontal="right"/>
    </xf>
    <xf numFmtId="3" fontId="0" fillId="0" borderId="0" xfId="0" applyNumberFormat="1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 horizontal="left" wrapText="1" indent="1"/>
    </xf>
    <xf numFmtId="0" fontId="0" fillId="0" borderId="0" xfId="0" applyFont="1" applyFill="1" applyBorder="1" applyAlignment="1">
      <alignment horizontal="left" indent="2"/>
    </xf>
    <xf numFmtId="4" fontId="0" fillId="0" borderId="12" xfId="0" applyNumberFormat="1" applyFont="1" applyFill="1" applyBorder="1" applyAlignment="1" quotePrefix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 vertical="top" wrapText="1"/>
    </xf>
    <xf numFmtId="3" fontId="0" fillId="0" borderId="0" xfId="0" applyNumberFormat="1" applyFont="1" applyFill="1" applyBorder="1" applyAlignment="1" quotePrefix="1">
      <alignment horizontal="right"/>
    </xf>
    <xf numFmtId="0" fontId="0" fillId="0" borderId="12" xfId="0" applyFont="1" applyFill="1" applyBorder="1" applyAlignment="1">
      <alignment horizontal="left" vertical="top" wrapText="1"/>
    </xf>
    <xf numFmtId="3" fontId="0" fillId="0" borderId="12" xfId="0" applyNumberFormat="1" applyFont="1" applyFill="1" applyBorder="1" applyAlignment="1" quotePrefix="1">
      <alignment horizontal="right"/>
    </xf>
    <xf numFmtId="4" fontId="0" fillId="0" borderId="0" xfId="0" applyNumberFormat="1" applyFont="1" applyFill="1" applyBorder="1" applyAlignment="1" quotePrefix="1">
      <alignment horizontal="right"/>
    </xf>
    <xf numFmtId="3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12" xfId="0" applyNumberFormat="1" applyFont="1" applyFill="1" applyBorder="1" applyAlignment="1" quotePrefix="1">
      <alignment horizontal="right"/>
    </xf>
    <xf numFmtId="3" fontId="0" fillId="0" borderId="13" xfId="0" applyNumberFormat="1" applyFont="1" applyFill="1" applyBorder="1" applyAlignment="1">
      <alignment horizontal="left" vertical="top" wrapText="1"/>
    </xf>
    <xf numFmtId="3" fontId="0" fillId="0" borderId="17" xfId="0" applyNumberFormat="1" applyFont="1" applyFill="1" applyBorder="1" applyAlignment="1">
      <alignment horizontal="left" vertical="top" wrapText="1"/>
    </xf>
    <xf numFmtId="3" fontId="0" fillId="0" borderId="12" xfId="0" applyNumberFormat="1" applyFont="1" applyFill="1" applyBorder="1" applyAlignment="1" quotePrefix="1">
      <alignment horizontal="right"/>
    </xf>
    <xf numFmtId="0" fontId="0" fillId="0" borderId="0" xfId="0" applyFont="1" applyFill="1" applyBorder="1" applyAlignment="1">
      <alignment horizontal="left" vertical="top"/>
    </xf>
    <xf numFmtId="1" fontId="0" fillId="0" borderId="0" xfId="0" applyNumberFormat="1" applyFont="1" applyFill="1" applyBorder="1" applyAlignment="1">
      <alignment horizontal="left" vertical="top" indent="1"/>
    </xf>
    <xf numFmtId="0" fontId="0" fillId="0" borderId="11" xfId="0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horizontal="left" vertical="top" indent="1"/>
    </xf>
    <xf numFmtId="3" fontId="0" fillId="0" borderId="12" xfId="0" applyNumberFormat="1" applyFont="1" applyFill="1" applyBorder="1" applyAlignment="1">
      <alignment vertical="top"/>
    </xf>
    <xf numFmtId="0" fontId="0" fillId="0" borderId="14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/>
    </xf>
    <xf numFmtId="1" fontId="6" fillId="0" borderId="13" xfId="0" applyNumberFormat="1" applyFont="1" applyFill="1" applyBorder="1" applyAlignment="1">
      <alignment horizontal="left" vertical="top"/>
    </xf>
    <xf numFmtId="1" fontId="0" fillId="0" borderId="0" xfId="0" applyNumberFormat="1" applyFont="1" applyFill="1" applyBorder="1" applyAlignment="1">
      <alignment horizontal="left" vertical="top" wrapText="1"/>
    </xf>
    <xf numFmtId="1" fontId="5" fillId="0" borderId="0" xfId="0" applyNumberFormat="1" applyFont="1" applyFill="1" applyBorder="1" applyAlignment="1">
      <alignment horizontal="left" vertical="top" wrapText="1"/>
    </xf>
    <xf numFmtId="1" fontId="0" fillId="0" borderId="12" xfId="0" applyNumberFormat="1" applyFont="1" applyFill="1" applyBorder="1" applyAlignment="1">
      <alignment horizontal="left" vertical="top" wrapText="1"/>
    </xf>
    <xf numFmtId="3" fontId="0" fillId="0" borderId="0" xfId="0" applyNumberFormat="1" applyFont="1" applyFill="1" applyAlignment="1" quotePrefix="1">
      <alignment horizontal="right"/>
    </xf>
    <xf numFmtId="4" fontId="0" fillId="0" borderId="0" xfId="0" applyNumberFormat="1" applyFont="1" applyFill="1" applyAlignment="1" quotePrefix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26"/>
  <sheetViews>
    <sheetView tabSelected="1" zoomScalePageLayoutView="0" workbookViewId="0" topLeftCell="A1">
      <selection activeCell="A1" sqref="A1"/>
    </sheetView>
  </sheetViews>
  <sheetFormatPr defaultColWidth="13.28125" defaultRowHeight="12.75"/>
  <cols>
    <col min="1" max="1" width="75.7109375" style="10" customWidth="1"/>
    <col min="2" max="3" width="16.28125" style="10" customWidth="1"/>
    <col min="4" max="16384" width="13.28125" style="10" customWidth="1"/>
  </cols>
  <sheetData>
    <row r="1" s="2" customFormat="1" ht="12.75"/>
    <row r="2" s="2" customFormat="1" ht="12.75"/>
    <row r="3" s="2" customFormat="1" ht="12.75"/>
    <row r="4" s="2" customFormat="1" ht="12.75"/>
    <row r="5" s="2" customFormat="1" ht="12.75"/>
    <row r="6" spans="1:3" s="4" customFormat="1" ht="18">
      <c r="A6" s="3" t="s">
        <v>41</v>
      </c>
      <c r="B6" s="3"/>
      <c r="C6" s="3"/>
    </row>
    <row r="7" spans="1:3" s="4" customFormat="1" ht="18">
      <c r="A7" s="3"/>
      <c r="B7" s="3"/>
      <c r="C7" s="3"/>
    </row>
    <row r="8" spans="1:5" s="4" customFormat="1" ht="18.75" thickBot="1">
      <c r="A8" s="5" t="s">
        <v>0</v>
      </c>
      <c r="B8" s="5"/>
      <c r="C8" s="5"/>
      <c r="D8" s="5"/>
      <c r="E8" s="5"/>
    </row>
    <row r="9" spans="1:3" s="4" customFormat="1" ht="12.75" customHeight="1">
      <c r="A9" s="3"/>
      <c r="B9" s="3"/>
      <c r="C9" s="3"/>
    </row>
    <row r="10" spans="1:3" s="4" customFormat="1" ht="12.75" customHeight="1">
      <c r="A10" s="3"/>
      <c r="B10" s="3"/>
      <c r="C10" s="3"/>
    </row>
    <row r="11" spans="1:3" s="4" customFormat="1" ht="12.75" customHeight="1">
      <c r="A11" s="3"/>
      <c r="B11" s="3"/>
      <c r="C11" s="3"/>
    </row>
    <row r="12" spans="1:3" ht="15.75">
      <c r="A12" s="23" t="s">
        <v>237</v>
      </c>
      <c r="B12" s="41"/>
      <c r="C12" s="41"/>
    </row>
    <row r="13" spans="1:5" ht="27" customHeight="1">
      <c r="A13" s="26"/>
      <c r="B13" s="35" t="s">
        <v>120</v>
      </c>
      <c r="C13" s="35" t="s">
        <v>116</v>
      </c>
      <c r="D13" s="35" t="s">
        <v>117</v>
      </c>
      <c r="E13" s="35" t="s">
        <v>118</v>
      </c>
    </row>
    <row r="14" spans="1:3" ht="12.75" customHeight="1">
      <c r="A14" s="11"/>
      <c r="B14" s="28"/>
      <c r="C14" s="28"/>
    </row>
    <row r="15" spans="1:5" ht="12.75">
      <c r="A15" s="58" t="s">
        <v>231</v>
      </c>
      <c r="B15" s="18">
        <f aca="true" t="shared" si="0" ref="B15:B23">SUM(C15:E15)</f>
        <v>156500000</v>
      </c>
      <c r="C15" s="18">
        <v>100000000</v>
      </c>
      <c r="D15" s="9">
        <v>50000000</v>
      </c>
      <c r="E15" s="9">
        <v>6500000</v>
      </c>
    </row>
    <row r="16" spans="1:5" ht="12.75">
      <c r="A16" s="58" t="s">
        <v>232</v>
      </c>
      <c r="B16" s="18">
        <f t="shared" si="0"/>
        <v>66500000</v>
      </c>
      <c r="C16" s="18">
        <v>40000000</v>
      </c>
      <c r="D16" s="9">
        <v>20000000</v>
      </c>
      <c r="E16" s="9">
        <v>6500000</v>
      </c>
    </row>
    <row r="17" spans="1:5" ht="12.75">
      <c r="A17" s="58" t="s">
        <v>122</v>
      </c>
      <c r="B17" s="18">
        <f t="shared" si="0"/>
        <v>17160642</v>
      </c>
      <c r="C17" s="18">
        <v>13106081</v>
      </c>
      <c r="D17" s="50">
        <v>2560330</v>
      </c>
      <c r="E17" s="50">
        <v>1494231</v>
      </c>
    </row>
    <row r="18" spans="1:5" ht="12.75">
      <c r="A18" s="58" t="s">
        <v>233</v>
      </c>
      <c r="B18" s="18">
        <f t="shared" si="0"/>
        <v>64479434</v>
      </c>
      <c r="C18" s="18">
        <v>30476992</v>
      </c>
      <c r="D18" s="50">
        <v>24698676</v>
      </c>
      <c r="E18" s="50">
        <v>9303766</v>
      </c>
    </row>
    <row r="19" spans="1:5" ht="12.75">
      <c r="A19" s="58" t="s">
        <v>234</v>
      </c>
      <c r="B19" s="18">
        <f t="shared" si="0"/>
        <v>45717317</v>
      </c>
      <c r="C19" s="56">
        <v>42458907</v>
      </c>
      <c r="D19" s="50">
        <v>399843</v>
      </c>
      <c r="E19" s="50">
        <v>2858567</v>
      </c>
    </row>
    <row r="20" spans="1:5" ht="12.75">
      <c r="A20" s="58" t="s">
        <v>123</v>
      </c>
      <c r="B20" s="18">
        <f t="shared" si="0"/>
        <v>16584042</v>
      </c>
      <c r="C20" s="50">
        <v>9521992</v>
      </c>
      <c r="D20" s="50">
        <v>7062050</v>
      </c>
      <c r="E20" s="59" t="s">
        <v>1</v>
      </c>
    </row>
    <row r="21" spans="1:5" ht="12.75">
      <c r="A21" s="58" t="s">
        <v>119</v>
      </c>
      <c r="B21" s="18">
        <f t="shared" si="0"/>
        <v>7760276</v>
      </c>
      <c r="C21" s="50">
        <v>2326162</v>
      </c>
      <c r="D21" s="50">
        <v>5087592</v>
      </c>
      <c r="E21" s="50">
        <v>346522</v>
      </c>
    </row>
    <row r="22" spans="1:5" ht="12.75">
      <c r="A22" s="58" t="s">
        <v>121</v>
      </c>
      <c r="B22" s="18">
        <f t="shared" si="0"/>
        <v>70997123</v>
      </c>
      <c r="C22" s="50">
        <v>53408963</v>
      </c>
      <c r="D22" s="50">
        <v>11483899</v>
      </c>
      <c r="E22" s="50">
        <v>6104261</v>
      </c>
    </row>
    <row r="23" spans="1:5" ht="12.75">
      <c r="A23" s="58" t="s">
        <v>235</v>
      </c>
      <c r="B23" s="18">
        <f t="shared" si="0"/>
        <v>5274308</v>
      </c>
      <c r="C23" s="50">
        <v>3740146</v>
      </c>
      <c r="D23" s="50">
        <v>1024565</v>
      </c>
      <c r="E23" s="50">
        <v>509597</v>
      </c>
    </row>
    <row r="24" spans="1:5" ht="12.75">
      <c r="A24" s="60" t="s">
        <v>236</v>
      </c>
      <c r="B24" s="61" t="s">
        <v>1</v>
      </c>
      <c r="C24" s="68">
        <v>6</v>
      </c>
      <c r="D24" s="70" t="s">
        <v>1</v>
      </c>
      <c r="E24" s="68">
        <v>6</v>
      </c>
    </row>
    <row r="25" ht="12.75">
      <c r="A25" s="1"/>
    </row>
    <row r="26" ht="12.75">
      <c r="A26" s="8" t="s">
        <v>194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5"/>
  <sheetViews>
    <sheetView zoomScalePageLayoutView="0" workbookViewId="0" topLeftCell="A1">
      <selection activeCell="A1" sqref="A1"/>
    </sheetView>
  </sheetViews>
  <sheetFormatPr defaultColWidth="13.28125" defaultRowHeight="12.75"/>
  <cols>
    <col min="1" max="1" width="75.7109375" style="10" customWidth="1"/>
    <col min="2" max="2" width="16.28125" style="9" customWidth="1"/>
    <col min="3" max="3" width="16.00390625" style="10" customWidth="1"/>
    <col min="4" max="5" width="13.28125" style="10" customWidth="1"/>
    <col min="6" max="16384" width="13.28125" style="10" customWidth="1"/>
  </cols>
  <sheetData>
    <row r="1" s="2" customFormat="1" ht="12.75">
      <c r="B1" s="20"/>
    </row>
    <row r="2" s="2" customFormat="1" ht="12.75">
      <c r="B2" s="20"/>
    </row>
    <row r="3" s="2" customFormat="1" ht="12.75">
      <c r="B3" s="20"/>
    </row>
    <row r="4" s="2" customFormat="1" ht="12.75">
      <c r="B4" s="20"/>
    </row>
    <row r="5" s="2" customFormat="1" ht="12.75">
      <c r="B5" s="20"/>
    </row>
    <row r="6" spans="1:2" s="4" customFormat="1" ht="18">
      <c r="A6" s="3" t="s">
        <v>41</v>
      </c>
      <c r="B6" s="21"/>
    </row>
    <row r="7" spans="1:2" s="4" customFormat="1" ht="18">
      <c r="A7" s="3"/>
      <c r="B7" s="21"/>
    </row>
    <row r="8" spans="1:2" s="4" customFormat="1" ht="18.75" thickBot="1">
      <c r="A8" s="5" t="s">
        <v>0</v>
      </c>
      <c r="B8" s="22"/>
    </row>
    <row r="9" spans="1:2" s="4" customFormat="1" ht="12.75" customHeight="1">
      <c r="A9" s="3"/>
      <c r="B9" s="21"/>
    </row>
    <row r="10" spans="1:2" s="4" customFormat="1" ht="12.75" customHeight="1">
      <c r="A10" s="3"/>
      <c r="B10" s="21"/>
    </row>
    <row r="11" spans="1:2" s="4" customFormat="1" ht="12.75" customHeight="1">
      <c r="A11" s="3"/>
      <c r="B11" s="21"/>
    </row>
    <row r="12" spans="1:2" ht="34.5">
      <c r="A12" s="23" t="s">
        <v>333</v>
      </c>
      <c r="B12" s="24"/>
    </row>
    <row r="13" spans="1:2" ht="15.75">
      <c r="A13" s="23"/>
      <c r="B13" s="24"/>
    </row>
    <row r="14" spans="1:2" ht="12.75">
      <c r="A14" s="25" t="s">
        <v>7</v>
      </c>
      <c r="B14" s="24"/>
    </row>
    <row r="15" spans="1:4" ht="18">
      <c r="A15" s="26"/>
      <c r="B15" s="27" t="s">
        <v>120</v>
      </c>
      <c r="C15" s="76" t="s">
        <v>334</v>
      </c>
      <c r="D15" s="76" t="s">
        <v>335</v>
      </c>
    </row>
    <row r="16" spans="1:2" ht="12.75" customHeight="1">
      <c r="A16" s="11"/>
      <c r="B16" s="18"/>
    </row>
    <row r="17" spans="1:4" ht="12.75">
      <c r="A17" s="12" t="s">
        <v>152</v>
      </c>
      <c r="B17" s="28">
        <f>+B18+B23+SUM(B29)</f>
        <v>1966909710.5</v>
      </c>
      <c r="C17" s="28">
        <f>+C18+C23+SUM(C29)</f>
        <v>1947787727.68</v>
      </c>
      <c r="D17" s="28">
        <f>+D18+D23+SUM(D29)</f>
        <v>19121982.82</v>
      </c>
    </row>
    <row r="18" spans="1:4" ht="12.75">
      <c r="A18" s="13" t="s">
        <v>205</v>
      </c>
      <c r="B18" s="29">
        <f>SUM(B19:B22)</f>
        <v>378312505.24</v>
      </c>
      <c r="C18" s="29">
        <f>SUM(C19:C22)</f>
        <v>375635583.29</v>
      </c>
      <c r="D18" s="29">
        <f>SUM(D19:D22)</f>
        <v>2676921.95</v>
      </c>
    </row>
    <row r="19" spans="1:4" ht="12.75">
      <c r="A19" s="14" t="s">
        <v>207</v>
      </c>
      <c r="B19" s="30">
        <v>13900000</v>
      </c>
      <c r="C19" s="30">
        <v>13900000</v>
      </c>
      <c r="D19" s="86" t="s">
        <v>1</v>
      </c>
    </row>
    <row r="20" spans="1:4" ht="12.75">
      <c r="A20" s="14" t="s">
        <v>208</v>
      </c>
      <c r="B20" s="30">
        <v>208938150</v>
      </c>
      <c r="C20" s="30">
        <v>206600000</v>
      </c>
      <c r="D20" s="30">
        <v>2338150</v>
      </c>
    </row>
    <row r="21" spans="1:4" ht="12.75">
      <c r="A21" s="14" t="s">
        <v>209</v>
      </c>
      <c r="B21" s="30">
        <v>145708480</v>
      </c>
      <c r="C21" s="30">
        <v>145700000</v>
      </c>
      <c r="D21" s="30">
        <v>8480</v>
      </c>
    </row>
    <row r="22" spans="1:4" ht="12.75">
      <c r="A22" s="14" t="s">
        <v>210</v>
      </c>
      <c r="B22" s="30">
        <v>9765875.24</v>
      </c>
      <c r="C22" s="29">
        <v>9435583.29</v>
      </c>
      <c r="D22" s="30">
        <v>330291.95</v>
      </c>
    </row>
    <row r="23" spans="1:4" ht="12.75">
      <c r="A23" s="13" t="s">
        <v>206</v>
      </c>
      <c r="B23" s="30">
        <f>SUM(B24:B28)</f>
        <v>1477399157.37</v>
      </c>
      <c r="C23" s="30">
        <f>SUM(C24:C28)</f>
        <v>1460954096.5</v>
      </c>
      <c r="D23" s="30">
        <f>SUM(D24:D28)</f>
        <v>16445060.87</v>
      </c>
    </row>
    <row r="24" spans="1:4" ht="12.75">
      <c r="A24" s="14" t="s">
        <v>211</v>
      </c>
      <c r="B24" s="30">
        <v>214474987.4</v>
      </c>
      <c r="C24" s="29">
        <v>209200000</v>
      </c>
      <c r="D24" s="29">
        <v>5274987.4</v>
      </c>
    </row>
    <row r="25" spans="1:4" ht="12.75">
      <c r="A25" s="14" t="s">
        <v>212</v>
      </c>
      <c r="B25" s="30">
        <v>437578759.8</v>
      </c>
      <c r="C25" s="29">
        <v>432835200</v>
      </c>
      <c r="D25" s="29">
        <v>4743559.8</v>
      </c>
    </row>
    <row r="26" spans="1:4" ht="12.75">
      <c r="A26" s="14" t="s">
        <v>213</v>
      </c>
      <c r="B26" s="30">
        <v>450856.5</v>
      </c>
      <c r="C26" s="29">
        <v>418200</v>
      </c>
      <c r="D26" s="29">
        <v>32656.5</v>
      </c>
    </row>
    <row r="27" spans="1:4" ht="12.75">
      <c r="A27" s="14" t="s">
        <v>214</v>
      </c>
      <c r="B27" s="30">
        <v>822524196.9</v>
      </c>
      <c r="C27" s="29">
        <v>816368000</v>
      </c>
      <c r="D27" s="29">
        <v>6156196.9</v>
      </c>
    </row>
    <row r="28" spans="1:4" ht="12.75">
      <c r="A28" s="14" t="s">
        <v>215</v>
      </c>
      <c r="B28" s="30">
        <v>2370356.77</v>
      </c>
      <c r="C28" s="29">
        <v>2132696.5</v>
      </c>
      <c r="D28" s="29">
        <v>237660.27</v>
      </c>
    </row>
    <row r="29" spans="1:4" ht="12.75">
      <c r="A29" s="31" t="s">
        <v>216</v>
      </c>
      <c r="B29" s="32">
        <v>111198047.89</v>
      </c>
      <c r="C29" s="67">
        <v>111198047.89</v>
      </c>
      <c r="D29" s="55" t="s">
        <v>1</v>
      </c>
    </row>
    <row r="30" ht="12.75">
      <c r="A30" s="1"/>
    </row>
    <row r="31" spans="1:2" ht="12.75">
      <c r="A31" s="33" t="s">
        <v>204</v>
      </c>
      <c r="B31" s="17"/>
    </row>
    <row r="32" spans="1:2" ht="12.75">
      <c r="A32" s="34"/>
      <c r="B32" s="17"/>
    </row>
    <row r="33" ht="12.75">
      <c r="A33" s="8" t="s">
        <v>194</v>
      </c>
    </row>
    <row r="34" ht="12.75">
      <c r="A34" s="8"/>
    </row>
    <row r="35" ht="12.75">
      <c r="A35" s="8"/>
    </row>
    <row r="36" ht="12.75">
      <c r="A36" s="1"/>
    </row>
    <row r="37" spans="1:2" ht="47.25">
      <c r="A37" s="23" t="s">
        <v>76</v>
      </c>
      <c r="B37" s="24"/>
    </row>
    <row r="38" spans="1:2" ht="15.75">
      <c r="A38" s="23"/>
      <c r="B38" s="24"/>
    </row>
    <row r="39" spans="1:2" ht="12.75">
      <c r="A39" s="25" t="s">
        <v>7</v>
      </c>
      <c r="B39" s="24"/>
    </row>
    <row r="40" spans="1:2" ht="18">
      <c r="A40" s="26"/>
      <c r="B40" s="35">
        <v>1917</v>
      </c>
    </row>
    <row r="41" spans="1:2" ht="12.75" customHeight="1">
      <c r="A41" s="11"/>
      <c r="B41" s="18"/>
    </row>
    <row r="42" ht="12.75">
      <c r="A42" s="12" t="s">
        <v>45</v>
      </c>
    </row>
    <row r="43" spans="1:2" ht="12.75">
      <c r="A43" s="36" t="s">
        <v>42</v>
      </c>
      <c r="B43" s="28">
        <v>93743998.8</v>
      </c>
    </row>
    <row r="44" spans="1:2" ht="12.75">
      <c r="A44" s="36" t="s">
        <v>43</v>
      </c>
      <c r="B44" s="29">
        <v>14388115.56</v>
      </c>
    </row>
    <row r="45" spans="1:2" ht="12.75">
      <c r="A45" s="36" t="s">
        <v>44</v>
      </c>
      <c r="B45" s="37">
        <f>+B43-B44</f>
        <v>79355883.24</v>
      </c>
    </row>
    <row r="46" ht="12.75">
      <c r="B46" s="30"/>
    </row>
    <row r="47" ht="12.75">
      <c r="A47" s="12" t="s">
        <v>50</v>
      </c>
    </row>
    <row r="48" spans="1:2" ht="14.25">
      <c r="A48" s="36" t="s">
        <v>51</v>
      </c>
      <c r="B48" s="30">
        <v>30000000</v>
      </c>
    </row>
    <row r="49" spans="1:2" ht="12.75">
      <c r="A49" s="36" t="s">
        <v>46</v>
      </c>
      <c r="B49" s="30">
        <v>12501262.06</v>
      </c>
    </row>
    <row r="50" spans="1:2" ht="12.75">
      <c r="A50" s="36" t="s">
        <v>47</v>
      </c>
      <c r="B50" s="30">
        <v>3300000</v>
      </c>
    </row>
    <row r="51" spans="1:2" ht="12.75">
      <c r="A51" s="36" t="s">
        <v>195</v>
      </c>
      <c r="B51" s="38">
        <v>691800</v>
      </c>
    </row>
    <row r="52" spans="1:2" ht="12.75">
      <c r="A52" s="39" t="s">
        <v>49</v>
      </c>
      <c r="B52" s="32">
        <v>32862821.18</v>
      </c>
    </row>
    <row r="54" ht="12.75">
      <c r="A54" s="40" t="s">
        <v>52</v>
      </c>
    </row>
    <row r="55" ht="12.75">
      <c r="A55" s="40"/>
    </row>
    <row r="56" ht="12.75">
      <c r="A56" s="8" t="s">
        <v>194</v>
      </c>
    </row>
    <row r="60" spans="1:9" ht="31.5">
      <c r="A60" s="23" t="s">
        <v>197</v>
      </c>
      <c r="B60" s="24"/>
      <c r="C60" s="41"/>
      <c r="D60" s="41"/>
      <c r="E60" s="41"/>
      <c r="F60" s="41"/>
      <c r="G60" s="41"/>
      <c r="H60" s="41"/>
      <c r="I60" s="41"/>
    </row>
    <row r="61" spans="1:9" ht="12.75" customHeight="1">
      <c r="A61" s="42"/>
      <c r="B61" s="71" t="s">
        <v>66</v>
      </c>
      <c r="C61" s="43" t="s">
        <v>74</v>
      </c>
      <c r="D61" s="44"/>
      <c r="E61" s="44"/>
      <c r="F61" s="44"/>
      <c r="G61" s="44"/>
      <c r="H61" s="44"/>
      <c r="I61" s="45"/>
    </row>
    <row r="62" spans="1:9" ht="25.5">
      <c r="A62" s="46"/>
      <c r="B62" s="72"/>
      <c r="C62" s="47" t="s">
        <v>67</v>
      </c>
      <c r="D62" s="47" t="s">
        <v>68</v>
      </c>
      <c r="E62" s="47" t="s">
        <v>69</v>
      </c>
      <c r="F62" s="47" t="s">
        <v>70</v>
      </c>
      <c r="G62" s="47" t="s">
        <v>71</v>
      </c>
      <c r="H62" s="47" t="s">
        <v>72</v>
      </c>
      <c r="I62" s="47" t="s">
        <v>73</v>
      </c>
    </row>
    <row r="63" spans="1:9" ht="12.75" customHeight="1">
      <c r="A63" s="11"/>
      <c r="B63" s="18"/>
      <c r="C63" s="48"/>
      <c r="D63" s="48"/>
      <c r="E63" s="48"/>
      <c r="F63" s="48"/>
      <c r="G63" s="48"/>
      <c r="H63" s="48"/>
      <c r="I63" s="48"/>
    </row>
    <row r="64" spans="1:9" ht="12.75">
      <c r="A64" s="12" t="s">
        <v>56</v>
      </c>
      <c r="B64" s="49"/>
      <c r="C64" s="49"/>
      <c r="D64" s="49"/>
      <c r="E64" s="49"/>
      <c r="F64" s="49"/>
      <c r="G64" s="49"/>
      <c r="H64" s="49"/>
      <c r="I64" s="49"/>
    </row>
    <row r="65" spans="1:9" ht="12.75">
      <c r="A65" s="36" t="s">
        <v>53</v>
      </c>
      <c r="B65" s="49">
        <f aca="true" t="shared" si="0" ref="B65:B70">SUM(C65:I65)</f>
        <v>247000000</v>
      </c>
      <c r="C65" s="49" t="s">
        <v>1</v>
      </c>
      <c r="D65" s="49" t="s">
        <v>1</v>
      </c>
      <c r="E65" s="49" t="s">
        <v>1</v>
      </c>
      <c r="F65" s="49" t="s">
        <v>1</v>
      </c>
      <c r="G65" s="49">
        <v>247000000</v>
      </c>
      <c r="H65" s="49" t="s">
        <v>1</v>
      </c>
      <c r="I65" s="49" t="s">
        <v>1</v>
      </c>
    </row>
    <row r="66" spans="1:9" ht="12.75">
      <c r="A66" s="36" t="s">
        <v>54</v>
      </c>
      <c r="B66" s="49">
        <f t="shared" si="0"/>
        <v>164000000</v>
      </c>
      <c r="C66" s="49" t="s">
        <v>1</v>
      </c>
      <c r="D66" s="49" t="s">
        <v>1</v>
      </c>
      <c r="E66" s="49" t="s">
        <v>1</v>
      </c>
      <c r="F66" s="49" t="s">
        <v>1</v>
      </c>
      <c r="G66" s="49" t="s">
        <v>1</v>
      </c>
      <c r="H66" s="49">
        <v>118000000</v>
      </c>
      <c r="I66" s="49">
        <v>46000000</v>
      </c>
    </row>
    <row r="67" spans="1:9" ht="12.75">
      <c r="A67" s="36" t="s">
        <v>55</v>
      </c>
      <c r="B67" s="49">
        <f t="shared" si="0"/>
        <v>355000000</v>
      </c>
      <c r="C67" s="49" t="s">
        <v>1</v>
      </c>
      <c r="D67" s="49">
        <v>355000000</v>
      </c>
      <c r="E67" s="49" t="s">
        <v>1</v>
      </c>
      <c r="F67" s="49" t="s">
        <v>1</v>
      </c>
      <c r="G67" s="49" t="s">
        <v>1</v>
      </c>
      <c r="H67" s="49" t="s">
        <v>1</v>
      </c>
      <c r="I67" s="49" t="s">
        <v>1</v>
      </c>
    </row>
    <row r="68" spans="1:9" ht="12.75">
      <c r="A68" s="36" t="s">
        <v>198</v>
      </c>
      <c r="B68" s="49">
        <f t="shared" si="0"/>
        <v>10000000</v>
      </c>
      <c r="C68" s="9">
        <v>10000000</v>
      </c>
      <c r="D68" s="49" t="s">
        <v>1</v>
      </c>
      <c r="E68" s="49" t="s">
        <v>1</v>
      </c>
      <c r="F68" s="49" t="s">
        <v>1</v>
      </c>
      <c r="G68" s="49" t="s">
        <v>1</v>
      </c>
      <c r="H68" s="49" t="s">
        <v>1</v>
      </c>
      <c r="I68" s="49" t="s">
        <v>1</v>
      </c>
    </row>
    <row r="69" spans="1:9" ht="12.75">
      <c r="A69" s="12" t="s">
        <v>199</v>
      </c>
      <c r="B69" s="49">
        <f t="shared" si="0"/>
        <v>2925029575</v>
      </c>
      <c r="C69" s="9">
        <v>755474000</v>
      </c>
      <c r="D69" s="9">
        <v>451551500</v>
      </c>
      <c r="E69" s="9">
        <v>122250</v>
      </c>
      <c r="F69" s="9">
        <v>126500</v>
      </c>
      <c r="G69" s="9">
        <v>1104004300</v>
      </c>
      <c r="H69" s="9">
        <v>468022950</v>
      </c>
      <c r="I69" s="9">
        <v>145728075</v>
      </c>
    </row>
    <row r="70" spans="1:9" ht="12.75">
      <c r="A70" s="12" t="s">
        <v>200</v>
      </c>
      <c r="B70" s="49">
        <f t="shared" si="0"/>
        <v>222902900</v>
      </c>
      <c r="C70" s="9">
        <v>83623000</v>
      </c>
      <c r="D70" s="9">
        <v>28516500</v>
      </c>
      <c r="E70" s="9">
        <v>1250</v>
      </c>
      <c r="F70" s="9">
        <v>2125</v>
      </c>
      <c r="G70" s="9">
        <v>64072500</v>
      </c>
      <c r="H70" s="9">
        <v>34513350</v>
      </c>
      <c r="I70" s="9">
        <v>12174175</v>
      </c>
    </row>
    <row r="71" spans="1:9" ht="12.75">
      <c r="A71" s="36"/>
      <c r="C71" s="9"/>
      <c r="D71" s="9"/>
      <c r="E71" s="9"/>
      <c r="F71" s="9"/>
      <c r="G71" s="9"/>
      <c r="H71" s="9"/>
      <c r="I71" s="9"/>
    </row>
    <row r="72" spans="1:9" ht="12.75">
      <c r="A72" s="12" t="s">
        <v>201</v>
      </c>
      <c r="B72" s="49">
        <f>SUM(C72:I72)</f>
        <v>258732150</v>
      </c>
      <c r="C72" s="50">
        <v>71489000</v>
      </c>
      <c r="D72" s="50">
        <v>40640000</v>
      </c>
      <c r="E72" s="49">
        <v>250</v>
      </c>
      <c r="F72" s="49">
        <v>125</v>
      </c>
      <c r="G72" s="50">
        <v>84407800</v>
      </c>
      <c r="H72" s="50">
        <v>46032950</v>
      </c>
      <c r="I72" s="50">
        <v>16162025</v>
      </c>
    </row>
    <row r="73" spans="1:9" ht="12.75">
      <c r="A73" s="12" t="s">
        <v>60</v>
      </c>
      <c r="B73" s="49">
        <f>SUM(C73:I73)</f>
        <v>328905475</v>
      </c>
      <c r="C73" s="50">
        <v>64031000</v>
      </c>
      <c r="D73" s="50">
        <v>109960000</v>
      </c>
      <c r="E73" s="49" t="s">
        <v>1</v>
      </c>
      <c r="F73" s="49" t="s">
        <v>1</v>
      </c>
      <c r="G73" s="50">
        <v>97325600</v>
      </c>
      <c r="H73" s="50">
        <v>37226000</v>
      </c>
      <c r="I73" s="50">
        <v>20362875</v>
      </c>
    </row>
    <row r="74" spans="1:9" ht="12.75">
      <c r="A74" s="12" t="s">
        <v>61</v>
      </c>
      <c r="C74" s="9"/>
      <c r="D74" s="9"/>
      <c r="E74" s="9"/>
      <c r="F74" s="9"/>
      <c r="G74" s="9"/>
      <c r="H74" s="9"/>
      <c r="I74" s="9"/>
    </row>
    <row r="75" spans="1:9" ht="12.75">
      <c r="A75" s="36" t="s">
        <v>62</v>
      </c>
      <c r="B75" s="49">
        <f>SUM(C75:I75)</f>
        <v>261770750</v>
      </c>
      <c r="C75" s="50">
        <v>82993000</v>
      </c>
      <c r="D75" s="50">
        <v>43068000</v>
      </c>
      <c r="E75" s="49" t="s">
        <v>1</v>
      </c>
      <c r="F75" s="49" t="s">
        <v>1</v>
      </c>
      <c r="G75" s="50">
        <v>79678100</v>
      </c>
      <c r="H75" s="50">
        <v>41963250</v>
      </c>
      <c r="I75" s="50">
        <v>14068400</v>
      </c>
    </row>
    <row r="76" spans="1:9" ht="12.75">
      <c r="A76" s="36" t="s">
        <v>63</v>
      </c>
      <c r="B76" s="49">
        <f>SUM(C76:I76)</f>
        <v>273543950</v>
      </c>
      <c r="C76" s="50">
        <v>63510000</v>
      </c>
      <c r="D76" s="50">
        <v>40033500</v>
      </c>
      <c r="E76" s="49">
        <v>1000</v>
      </c>
      <c r="F76" s="50">
        <v>2000</v>
      </c>
      <c r="G76" s="50">
        <v>99512900</v>
      </c>
      <c r="H76" s="50">
        <v>52322400</v>
      </c>
      <c r="I76" s="50">
        <v>18162150</v>
      </c>
    </row>
    <row r="77" spans="1:9" ht="12.75">
      <c r="A77" s="12" t="s">
        <v>64</v>
      </c>
      <c r="B77" s="49">
        <f>SUM(C77:I77)</f>
        <v>2338450</v>
      </c>
      <c r="C77" s="50">
        <v>1042000</v>
      </c>
      <c r="D77" s="50">
        <v>798000</v>
      </c>
      <c r="E77" s="50">
        <v>39750</v>
      </c>
      <c r="F77" s="49" t="s">
        <v>1</v>
      </c>
      <c r="G77" s="50">
        <v>163700</v>
      </c>
      <c r="H77" s="50">
        <v>190650</v>
      </c>
      <c r="I77" s="50">
        <v>104350</v>
      </c>
    </row>
    <row r="78" spans="1:9" ht="12.75">
      <c r="A78" s="51" t="s">
        <v>202</v>
      </c>
      <c r="B78" s="52">
        <f>+SUM(B64:B70)-SUM(B72:B77)</f>
        <v>2798641700</v>
      </c>
      <c r="C78" s="52">
        <f aca="true" t="shared" si="1" ref="C78:I78">+SUM(C64:C70)-SUM(C72:C77)</f>
        <v>566032000</v>
      </c>
      <c r="D78" s="52">
        <f t="shared" si="1"/>
        <v>600568500</v>
      </c>
      <c r="E78" s="52">
        <f t="shared" si="1"/>
        <v>82500</v>
      </c>
      <c r="F78" s="52">
        <f t="shared" si="1"/>
        <v>126500</v>
      </c>
      <c r="G78" s="52">
        <f t="shared" si="1"/>
        <v>1053988700</v>
      </c>
      <c r="H78" s="52">
        <f t="shared" si="1"/>
        <v>442801050</v>
      </c>
      <c r="I78" s="52">
        <f t="shared" si="1"/>
        <v>135042450</v>
      </c>
    </row>
    <row r="79" spans="3:9" ht="12.75">
      <c r="C79" s="30"/>
      <c r="D79" s="30"/>
      <c r="E79" s="30"/>
      <c r="F79" s="30"/>
      <c r="G79" s="30"/>
      <c r="H79" s="30"/>
      <c r="I79" s="30"/>
    </row>
    <row r="80" ht="12.75">
      <c r="A80" s="40" t="s">
        <v>165</v>
      </c>
    </row>
    <row r="81" ht="12.75">
      <c r="A81" s="40"/>
    </row>
    <row r="82" ht="12.75">
      <c r="A82" s="8" t="s">
        <v>194</v>
      </c>
    </row>
    <row r="86" spans="1:2" s="6" customFormat="1" ht="31.5">
      <c r="A86" s="23" t="s">
        <v>163</v>
      </c>
      <c r="B86" s="24"/>
    </row>
    <row r="87" spans="1:2" s="6" customFormat="1" ht="12.75" customHeight="1">
      <c r="A87" s="23"/>
      <c r="B87" s="24"/>
    </row>
    <row r="88" spans="1:2" s="6" customFormat="1" ht="12.75">
      <c r="A88" s="25" t="s">
        <v>7</v>
      </c>
      <c r="B88" s="24"/>
    </row>
    <row r="89" spans="1:2" s="7" customFormat="1" ht="18">
      <c r="A89" s="26"/>
      <c r="B89" s="27" t="s">
        <v>218</v>
      </c>
    </row>
    <row r="90" spans="1:2" s="7" customFormat="1" ht="12.75" customHeight="1">
      <c r="A90" s="11"/>
      <c r="B90" s="18"/>
    </row>
    <row r="91" spans="1:2" s="7" customFormat="1" ht="12.75" customHeight="1">
      <c r="A91" s="12" t="s">
        <v>3</v>
      </c>
      <c r="B91" s="28">
        <f>SUM(B92:B108)</f>
        <v>352384930.08</v>
      </c>
    </row>
    <row r="92" spans="1:2" s="4" customFormat="1" ht="12.75">
      <c r="A92" s="13" t="s">
        <v>166</v>
      </c>
      <c r="B92" s="29">
        <v>27500000</v>
      </c>
    </row>
    <row r="93" spans="1:2" s="4" customFormat="1" ht="12.75">
      <c r="A93" s="13" t="s">
        <v>167</v>
      </c>
      <c r="B93" s="37">
        <v>3864402.06</v>
      </c>
    </row>
    <row r="94" spans="1:2" s="4" customFormat="1" ht="12.75">
      <c r="A94" s="13" t="s">
        <v>219</v>
      </c>
      <c r="B94" s="29">
        <v>2016067.22</v>
      </c>
    </row>
    <row r="95" spans="1:2" s="4" customFormat="1" ht="12.75">
      <c r="A95" s="13" t="s">
        <v>220</v>
      </c>
      <c r="B95" s="37">
        <v>20485207.57</v>
      </c>
    </row>
    <row r="96" spans="1:2" s="4" customFormat="1" ht="12.75">
      <c r="A96" s="13" t="s">
        <v>175</v>
      </c>
      <c r="B96" s="37">
        <v>11099149.76</v>
      </c>
    </row>
    <row r="97" spans="1:2" s="4" customFormat="1" ht="12.75">
      <c r="A97" s="13" t="s">
        <v>176</v>
      </c>
      <c r="B97" s="37">
        <v>2408457.61</v>
      </c>
    </row>
    <row r="98" spans="1:2" s="4" customFormat="1" ht="12.75">
      <c r="A98" s="13" t="s">
        <v>2</v>
      </c>
      <c r="B98" s="29">
        <v>263804.04</v>
      </c>
    </row>
    <row r="99" spans="1:2" s="4" customFormat="1" ht="12.75">
      <c r="A99" s="13" t="s">
        <v>221</v>
      </c>
      <c r="B99" s="37">
        <v>2541689.19</v>
      </c>
    </row>
    <row r="100" spans="1:2" s="4" customFormat="1" ht="12.75">
      <c r="A100" s="13" t="s">
        <v>172</v>
      </c>
      <c r="B100" s="37">
        <v>10000</v>
      </c>
    </row>
    <row r="101" spans="1:2" s="4" customFormat="1" ht="12.75">
      <c r="A101" s="13" t="s">
        <v>169</v>
      </c>
      <c r="B101" s="37">
        <v>265058612.94</v>
      </c>
    </row>
    <row r="102" spans="1:2" s="4" customFormat="1" ht="12.75">
      <c r="A102" s="13" t="s">
        <v>222</v>
      </c>
      <c r="B102" s="37">
        <v>4018500</v>
      </c>
    </row>
    <row r="103" spans="1:2" s="4" customFormat="1" ht="12.75">
      <c r="A103" s="13" t="s">
        <v>223</v>
      </c>
      <c r="B103" s="37">
        <v>614387.07</v>
      </c>
    </row>
    <row r="104" spans="1:2" s="4" customFormat="1" ht="12.75">
      <c r="A104" s="13" t="s">
        <v>224</v>
      </c>
      <c r="B104" s="37">
        <v>9370815.92</v>
      </c>
    </row>
    <row r="105" spans="1:2" s="4" customFormat="1" ht="12.75">
      <c r="A105" s="13" t="s">
        <v>178</v>
      </c>
      <c r="B105" s="37">
        <v>996646.35</v>
      </c>
    </row>
    <row r="106" spans="1:2" s="4" customFormat="1" ht="12.75">
      <c r="A106" s="13" t="s">
        <v>177</v>
      </c>
      <c r="B106" s="37">
        <v>752016.7</v>
      </c>
    </row>
    <row r="107" spans="1:2" s="4" customFormat="1" ht="12.75">
      <c r="A107" s="13" t="s">
        <v>179</v>
      </c>
      <c r="B107" s="37">
        <v>19206.83</v>
      </c>
    </row>
    <row r="108" spans="1:2" s="4" customFormat="1" ht="12.75">
      <c r="A108" s="13" t="s">
        <v>100</v>
      </c>
      <c r="B108" s="37">
        <v>1365966.82</v>
      </c>
    </row>
    <row r="109" spans="1:2" s="4" customFormat="1" ht="12.75">
      <c r="A109" s="13"/>
      <c r="B109" s="37"/>
    </row>
    <row r="110" spans="1:2" s="4" customFormat="1" ht="12.75">
      <c r="A110" s="13" t="s">
        <v>180</v>
      </c>
      <c r="B110" s="37">
        <v>280599716.38</v>
      </c>
    </row>
    <row r="111" spans="1:2" s="4" customFormat="1" ht="12.75">
      <c r="A111" s="13"/>
      <c r="B111" s="37"/>
    </row>
    <row r="112" spans="1:2" s="4" customFormat="1" ht="12.75">
      <c r="A112" s="12" t="s">
        <v>5</v>
      </c>
      <c r="B112" s="37">
        <f>SUM(B113:B128)</f>
        <v>352384930.08000004</v>
      </c>
    </row>
    <row r="113" spans="1:2" s="4" customFormat="1" ht="12.75">
      <c r="A113" s="13" t="s">
        <v>181</v>
      </c>
      <c r="B113" s="29">
        <v>50000000</v>
      </c>
    </row>
    <row r="114" spans="1:2" s="4" customFormat="1" ht="12.75">
      <c r="A114" s="13" t="s">
        <v>103</v>
      </c>
      <c r="B114" s="37">
        <v>5327046.48</v>
      </c>
    </row>
    <row r="115" spans="1:2" s="4" customFormat="1" ht="12.75">
      <c r="A115" s="53" t="s">
        <v>182</v>
      </c>
      <c r="B115" s="29">
        <v>1799271.17</v>
      </c>
    </row>
    <row r="116" spans="1:2" s="4" customFormat="1" ht="12.75">
      <c r="A116" s="13" t="s">
        <v>2</v>
      </c>
      <c r="B116" s="37">
        <v>12125963.98</v>
      </c>
    </row>
    <row r="117" spans="1:2" s="4" customFormat="1" ht="12.75">
      <c r="A117" s="13" t="s">
        <v>225</v>
      </c>
      <c r="B117" s="37">
        <v>265056104.77</v>
      </c>
    </row>
    <row r="118" spans="1:2" s="4" customFormat="1" ht="12.75">
      <c r="A118" s="13" t="s">
        <v>184</v>
      </c>
      <c r="B118" s="37">
        <v>1280895.23</v>
      </c>
    </row>
    <row r="119" spans="1:2" s="4" customFormat="1" ht="12.75">
      <c r="A119" s="13" t="s">
        <v>226</v>
      </c>
      <c r="B119" s="37">
        <v>1933575.25</v>
      </c>
    </row>
    <row r="120" spans="1:2" s="4" customFormat="1" ht="12.75">
      <c r="A120" s="13" t="s">
        <v>227</v>
      </c>
      <c r="B120" s="29">
        <v>3180870</v>
      </c>
    </row>
    <row r="121" spans="1:2" s="4" customFormat="1" ht="12.75">
      <c r="A121" s="13" t="s">
        <v>186</v>
      </c>
      <c r="B121" s="29">
        <v>5065660.62</v>
      </c>
    </row>
    <row r="122" spans="1:2" s="4" customFormat="1" ht="12.75">
      <c r="A122" s="16" t="s">
        <v>228</v>
      </c>
      <c r="B122" s="37">
        <v>1082833.61</v>
      </c>
    </row>
    <row r="123" spans="1:2" s="4" customFormat="1" ht="12.75">
      <c r="A123" s="13" t="s">
        <v>229</v>
      </c>
      <c r="B123" s="37">
        <v>8764.99</v>
      </c>
    </row>
    <row r="124" spans="1:2" s="4" customFormat="1" ht="12.75">
      <c r="A124" s="13" t="s">
        <v>100</v>
      </c>
      <c r="B124" s="37">
        <v>2954417.25</v>
      </c>
    </row>
    <row r="125" spans="1:2" s="4" customFormat="1" ht="12.75">
      <c r="A125" s="16"/>
      <c r="B125" s="37"/>
    </row>
    <row r="126" spans="1:2" s="4" customFormat="1" ht="12.75">
      <c r="A126" s="16" t="s">
        <v>4</v>
      </c>
      <c r="B126" s="37"/>
    </row>
    <row r="127" spans="1:2" s="4" customFormat="1" ht="12.75">
      <c r="A127" s="54" t="s">
        <v>230</v>
      </c>
      <c r="B127" s="37">
        <v>2111779.46</v>
      </c>
    </row>
    <row r="128" spans="1:2" s="4" customFormat="1" ht="12.75">
      <c r="A128" s="54" t="s">
        <v>189</v>
      </c>
      <c r="B128" s="37">
        <v>457747.27</v>
      </c>
    </row>
    <row r="129" spans="1:2" s="4" customFormat="1" ht="12.75">
      <c r="A129" s="16"/>
      <c r="B129" s="37"/>
    </row>
    <row r="130" spans="1:2" s="4" customFormat="1" ht="12.75">
      <c r="A130" s="31" t="s">
        <v>190</v>
      </c>
      <c r="B130" s="55">
        <v>280599716.38</v>
      </c>
    </row>
    <row r="131" spans="1:2" s="4" customFormat="1" ht="12.75">
      <c r="A131" s="16"/>
      <c r="B131" s="19"/>
    </row>
    <row r="132" ht="12.75">
      <c r="A132" s="40" t="s">
        <v>204</v>
      </c>
    </row>
    <row r="133" ht="12.75">
      <c r="A133" s="40"/>
    </row>
    <row r="134" ht="12.75">
      <c r="A134" s="8" t="s">
        <v>194</v>
      </c>
    </row>
    <row r="138" spans="1:2" ht="31.5">
      <c r="A138" s="23" t="s">
        <v>107</v>
      </c>
      <c r="B138" s="24"/>
    </row>
    <row r="139" spans="1:2" ht="18">
      <c r="A139" s="26"/>
      <c r="B139" s="27" t="s">
        <v>203</v>
      </c>
    </row>
    <row r="140" spans="1:2" ht="12.75" customHeight="1">
      <c r="A140" s="11"/>
      <c r="B140" s="18"/>
    </row>
    <row r="141" spans="1:2" ht="12.75">
      <c r="A141" s="12" t="s">
        <v>109</v>
      </c>
      <c r="B141" s="18"/>
    </row>
    <row r="142" spans="1:2" ht="12.75">
      <c r="A142" s="13" t="s">
        <v>110</v>
      </c>
      <c r="B142" s="17">
        <v>13807</v>
      </c>
    </row>
    <row r="143" spans="1:2" ht="12.75">
      <c r="A143" s="13" t="s">
        <v>113</v>
      </c>
      <c r="B143" s="17">
        <f>+B144+B145</f>
        <v>508319029</v>
      </c>
    </row>
    <row r="144" spans="1:2" ht="12.75">
      <c r="A144" s="14" t="s">
        <v>273</v>
      </c>
      <c r="B144" s="17">
        <v>471760929</v>
      </c>
    </row>
    <row r="145" spans="1:2" ht="12.75">
      <c r="A145" s="14" t="s">
        <v>274</v>
      </c>
      <c r="B145" s="17">
        <v>36558100</v>
      </c>
    </row>
    <row r="146" spans="1:2" ht="12.75">
      <c r="A146" s="13"/>
      <c r="B146" s="19"/>
    </row>
    <row r="147" spans="1:2" ht="12.75">
      <c r="A147" s="12" t="s">
        <v>114</v>
      </c>
      <c r="B147" s="19"/>
    </row>
    <row r="148" spans="1:2" ht="12.75">
      <c r="A148" s="13" t="s">
        <v>110</v>
      </c>
      <c r="B148" s="19">
        <v>4245</v>
      </c>
    </row>
    <row r="149" spans="1:2" ht="12.75">
      <c r="A149" s="16" t="s">
        <v>113</v>
      </c>
      <c r="B149" s="56">
        <f>+B150+B151</f>
        <v>198014410</v>
      </c>
    </row>
    <row r="150" spans="1:2" ht="12.75">
      <c r="A150" s="54" t="s">
        <v>273</v>
      </c>
      <c r="B150" s="56">
        <v>178610010</v>
      </c>
    </row>
    <row r="151" spans="1:2" ht="12.75">
      <c r="A151" s="57" t="s">
        <v>274</v>
      </c>
      <c r="B151" s="73">
        <v>19404400</v>
      </c>
    </row>
    <row r="152" spans="1:2" ht="12.75">
      <c r="A152" s="34"/>
      <c r="B152" s="17"/>
    </row>
    <row r="153" spans="1:2" ht="12.75">
      <c r="A153" s="33" t="s">
        <v>217</v>
      </c>
      <c r="B153" s="17"/>
    </row>
    <row r="154" spans="1:2" ht="12.75">
      <c r="A154" s="34"/>
      <c r="B154" s="17"/>
    </row>
    <row r="155" ht="12.75">
      <c r="A155" s="8" t="s">
        <v>194</v>
      </c>
    </row>
    <row r="159" spans="1:3" ht="15.75">
      <c r="A159" s="23" t="s">
        <v>249</v>
      </c>
      <c r="B159" s="41"/>
      <c r="C159" s="41"/>
    </row>
    <row r="160" spans="1:6" ht="27">
      <c r="A160" s="26"/>
      <c r="B160" s="35" t="s">
        <v>120</v>
      </c>
      <c r="C160" s="35" t="s">
        <v>116</v>
      </c>
      <c r="D160" s="35" t="s">
        <v>117</v>
      </c>
      <c r="E160" s="35" t="s">
        <v>238</v>
      </c>
      <c r="F160" s="35" t="s">
        <v>118</v>
      </c>
    </row>
    <row r="161" spans="1:3" ht="12.75" customHeight="1">
      <c r="A161" s="11"/>
      <c r="B161" s="28"/>
      <c r="C161" s="28"/>
    </row>
    <row r="162" spans="1:6" ht="12.75">
      <c r="A162" s="58" t="s">
        <v>231</v>
      </c>
      <c r="B162" s="18">
        <f>SUM(C162:F162)</f>
        <v>176500000</v>
      </c>
      <c r="C162" s="18">
        <v>100000000</v>
      </c>
      <c r="D162" s="9">
        <v>50000000</v>
      </c>
      <c r="E162" s="9">
        <v>20000000</v>
      </c>
      <c r="F162" s="9">
        <v>6500000</v>
      </c>
    </row>
    <row r="163" spans="1:6" ht="12.75">
      <c r="A163" s="58" t="s">
        <v>232</v>
      </c>
      <c r="B163" s="18">
        <f aca="true" t="shared" si="2" ref="B163:B170">SUM(C163:F163)</f>
        <v>99000000</v>
      </c>
      <c r="C163" s="18">
        <v>50000000</v>
      </c>
      <c r="D163" s="9">
        <v>22500000</v>
      </c>
      <c r="E163" s="9">
        <v>20000000</v>
      </c>
      <c r="F163" s="9">
        <v>6500000</v>
      </c>
    </row>
    <row r="164" spans="1:6" ht="12.75">
      <c r="A164" s="58" t="s">
        <v>122</v>
      </c>
      <c r="B164" s="18">
        <f t="shared" si="2"/>
        <v>59131697</v>
      </c>
      <c r="C164" s="18">
        <v>49576103</v>
      </c>
      <c r="D164" s="50">
        <v>3867959</v>
      </c>
      <c r="E164" s="50">
        <v>3920233</v>
      </c>
      <c r="F164" s="50">
        <v>1767402</v>
      </c>
    </row>
    <row r="165" spans="1:6" ht="12.75">
      <c r="A165" s="58" t="s">
        <v>233</v>
      </c>
      <c r="B165" s="18">
        <f t="shared" si="2"/>
        <v>178359185</v>
      </c>
      <c r="C165" s="18">
        <v>123600869</v>
      </c>
      <c r="D165" s="50">
        <v>22610106</v>
      </c>
      <c r="E165" s="50">
        <v>18514150</v>
      </c>
      <c r="F165" s="50">
        <v>13634060</v>
      </c>
    </row>
    <row r="166" spans="1:6" ht="12.75">
      <c r="A166" s="58" t="s">
        <v>234</v>
      </c>
      <c r="B166" s="18">
        <f t="shared" si="2"/>
        <v>125299259</v>
      </c>
      <c r="C166" s="56">
        <v>76714850</v>
      </c>
      <c r="D166" s="50">
        <v>264230</v>
      </c>
      <c r="E166" s="50">
        <v>36478079</v>
      </c>
      <c r="F166" s="50">
        <v>11842100</v>
      </c>
    </row>
    <row r="167" spans="1:6" ht="12.75">
      <c r="A167" s="58" t="s">
        <v>123</v>
      </c>
      <c r="B167" s="18">
        <f t="shared" si="2"/>
        <v>15824858</v>
      </c>
      <c r="C167" s="59" t="s">
        <v>1</v>
      </c>
      <c r="D167" s="50">
        <v>11099149</v>
      </c>
      <c r="E167" s="50">
        <v>4725709</v>
      </c>
      <c r="F167" s="59" t="s">
        <v>1</v>
      </c>
    </row>
    <row r="168" spans="1:6" ht="12.75">
      <c r="A168" s="58" t="s">
        <v>119</v>
      </c>
      <c r="B168" s="18">
        <f t="shared" si="2"/>
        <v>18705170</v>
      </c>
      <c r="C168" s="50">
        <v>6897375</v>
      </c>
      <c r="D168" s="50">
        <v>7126317</v>
      </c>
      <c r="E168" s="50">
        <v>3056478</v>
      </c>
      <c r="F168" s="50">
        <v>1625000</v>
      </c>
    </row>
    <row r="169" spans="1:6" ht="12.75">
      <c r="A169" s="58" t="s">
        <v>121</v>
      </c>
      <c r="B169" s="18">
        <f t="shared" si="2"/>
        <v>325395106</v>
      </c>
      <c r="C169" s="50">
        <v>238883909</v>
      </c>
      <c r="D169" s="50">
        <v>12062956</v>
      </c>
      <c r="E169" s="50">
        <v>57030042</v>
      </c>
      <c r="F169" s="50">
        <v>17418199</v>
      </c>
    </row>
    <row r="170" spans="1:6" ht="12.75">
      <c r="A170" s="58" t="s">
        <v>235</v>
      </c>
      <c r="B170" s="18">
        <f t="shared" si="2"/>
        <v>12334154</v>
      </c>
      <c r="C170" s="50">
        <v>4966484</v>
      </c>
      <c r="D170" s="50">
        <v>4578861</v>
      </c>
      <c r="E170" s="50">
        <v>1411627</v>
      </c>
      <c r="F170" s="50">
        <v>1377182</v>
      </c>
    </row>
    <row r="171" spans="1:6" ht="12.75">
      <c r="A171" s="60" t="s">
        <v>236</v>
      </c>
      <c r="B171" s="61" t="s">
        <v>1</v>
      </c>
      <c r="C171" s="68">
        <v>7.5</v>
      </c>
      <c r="D171" s="70" t="s">
        <v>1</v>
      </c>
      <c r="E171" s="68">
        <v>5</v>
      </c>
      <c r="F171" s="68">
        <v>6</v>
      </c>
    </row>
    <row r="172" spans="1:2" ht="12.75">
      <c r="A172" s="1"/>
      <c r="B172" s="10"/>
    </row>
    <row r="173" spans="1:2" ht="12.75">
      <c r="A173" s="33" t="s">
        <v>250</v>
      </c>
      <c r="B173" s="17"/>
    </row>
    <row r="174" spans="1:2" ht="12.75">
      <c r="A174" s="34"/>
      <c r="B174" s="17"/>
    </row>
    <row r="175" spans="1:2" ht="12.75">
      <c r="A175" s="8" t="s">
        <v>194</v>
      </c>
      <c r="B175" s="10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I236"/>
  <sheetViews>
    <sheetView zoomScalePageLayoutView="0" workbookViewId="0" topLeftCell="A1">
      <selection activeCell="A1" sqref="A1"/>
    </sheetView>
  </sheetViews>
  <sheetFormatPr defaultColWidth="13.28125" defaultRowHeight="12.75"/>
  <cols>
    <col min="1" max="1" width="75.7109375" style="10" customWidth="1"/>
    <col min="2" max="2" width="16.28125" style="10" customWidth="1"/>
    <col min="3" max="3" width="16.00390625" style="10" customWidth="1"/>
    <col min="4" max="4" width="15.28125" style="10" customWidth="1"/>
    <col min="5" max="5" width="15.8515625" style="10" bestFit="1" customWidth="1"/>
    <col min="6" max="16384" width="13.28125" style="10" customWidth="1"/>
  </cols>
  <sheetData>
    <row r="1" s="2" customFormat="1" ht="12.75"/>
    <row r="2" s="2" customFormat="1" ht="12.75"/>
    <row r="3" s="2" customFormat="1" ht="12.75"/>
    <row r="4" s="2" customFormat="1" ht="12.75"/>
    <row r="5" s="2" customFormat="1" ht="12.75"/>
    <row r="6" spans="1:2" s="4" customFormat="1" ht="18">
      <c r="A6" s="3" t="s">
        <v>41</v>
      </c>
      <c r="B6" s="3"/>
    </row>
    <row r="7" spans="1:2" s="4" customFormat="1" ht="18">
      <c r="A7" s="3"/>
      <c r="B7" s="3"/>
    </row>
    <row r="8" spans="1:2" s="4" customFormat="1" ht="18.75" thickBot="1">
      <c r="A8" s="5" t="s">
        <v>0</v>
      </c>
      <c r="B8" s="5"/>
    </row>
    <row r="9" spans="1:2" s="4" customFormat="1" ht="12.75" customHeight="1">
      <c r="A9" s="3"/>
      <c r="B9" s="3"/>
    </row>
    <row r="10" spans="1:2" s="4" customFormat="1" ht="12.75" customHeight="1">
      <c r="A10" s="3"/>
      <c r="B10" s="3"/>
    </row>
    <row r="11" spans="1:2" s="4" customFormat="1" ht="12.75" customHeight="1">
      <c r="A11" s="3"/>
      <c r="B11" s="3"/>
    </row>
    <row r="12" spans="1:2" s="6" customFormat="1" ht="31.5">
      <c r="A12" s="23" t="s">
        <v>75</v>
      </c>
      <c r="B12" s="41"/>
    </row>
    <row r="13" spans="1:2" s="6" customFormat="1" ht="12.75" customHeight="1">
      <c r="A13" s="23"/>
      <c r="B13" s="41"/>
    </row>
    <row r="14" spans="1:2" s="6" customFormat="1" ht="12.75">
      <c r="A14" s="25" t="s">
        <v>7</v>
      </c>
      <c r="B14" s="41"/>
    </row>
    <row r="15" spans="1:2" s="7" customFormat="1" ht="18">
      <c r="A15" s="26"/>
      <c r="B15" s="47" t="s">
        <v>251</v>
      </c>
    </row>
    <row r="16" spans="1:2" s="7" customFormat="1" ht="12.75" customHeight="1">
      <c r="A16" s="11"/>
      <c r="B16" s="48"/>
    </row>
    <row r="17" spans="1:2" s="7" customFormat="1" ht="12.75" customHeight="1">
      <c r="A17" s="12" t="s">
        <v>3</v>
      </c>
      <c r="B17" s="48"/>
    </row>
    <row r="18" spans="1:2" s="4" customFormat="1" ht="12.75">
      <c r="A18" s="13" t="s">
        <v>8</v>
      </c>
      <c r="B18" s="29">
        <f>SUM(B19:B37)</f>
        <v>5731203721.340001</v>
      </c>
    </row>
    <row r="19" spans="1:2" s="4" customFormat="1" ht="12.75">
      <c r="A19" s="14" t="s">
        <v>16</v>
      </c>
      <c r="B19" s="37">
        <v>2315021974.69</v>
      </c>
    </row>
    <row r="20" spans="1:2" s="4" customFormat="1" ht="12.75">
      <c r="A20" s="14" t="s">
        <v>17</v>
      </c>
      <c r="B20" s="29">
        <v>641394611.65</v>
      </c>
    </row>
    <row r="21" spans="1:2" s="4" customFormat="1" ht="12.75">
      <c r="A21" s="14" t="s">
        <v>18</v>
      </c>
      <c r="B21" s="37">
        <v>5677587.28</v>
      </c>
    </row>
    <row r="22" spans="1:2" s="4" customFormat="1" ht="12.75">
      <c r="A22" s="14" t="s">
        <v>19</v>
      </c>
      <c r="B22" s="37">
        <v>2719363.96</v>
      </c>
    </row>
    <row r="23" spans="1:2" s="4" customFormat="1" ht="12.75">
      <c r="A23" s="14" t="s">
        <v>20</v>
      </c>
      <c r="B23" s="37">
        <v>855562494.49</v>
      </c>
    </row>
    <row r="24" spans="1:2" s="4" customFormat="1" ht="12.75">
      <c r="A24" s="14" t="s">
        <v>134</v>
      </c>
      <c r="B24" s="29">
        <v>21251960.21</v>
      </c>
    </row>
    <row r="25" spans="1:2" s="4" customFormat="1" ht="12.75">
      <c r="A25" s="15" t="s">
        <v>132</v>
      </c>
      <c r="B25" s="37">
        <v>149049915</v>
      </c>
    </row>
    <row r="26" spans="1:2" s="4" customFormat="1" ht="25.5">
      <c r="A26" s="15" t="s">
        <v>133</v>
      </c>
      <c r="B26" s="37">
        <v>647679899.05</v>
      </c>
    </row>
    <row r="27" spans="1:2" s="4" customFormat="1" ht="12.75">
      <c r="A27" s="14" t="s">
        <v>22</v>
      </c>
      <c r="B27" s="37">
        <v>14054614.23</v>
      </c>
    </row>
    <row r="28" spans="1:2" s="4" customFormat="1" ht="12.75">
      <c r="A28" s="14" t="s">
        <v>23</v>
      </c>
      <c r="B28" s="37">
        <v>6547215.84</v>
      </c>
    </row>
    <row r="29" spans="1:2" s="4" customFormat="1" ht="12.75">
      <c r="A29" s="14" t="s">
        <v>24</v>
      </c>
      <c r="B29" s="37">
        <v>183123.06</v>
      </c>
    </row>
    <row r="30" spans="1:2" s="4" customFormat="1" ht="12.75">
      <c r="A30" s="14" t="s">
        <v>25</v>
      </c>
      <c r="B30" s="37">
        <v>10500000</v>
      </c>
    </row>
    <row r="31" spans="1:2" s="4" customFormat="1" ht="12.75">
      <c r="A31" s="14" t="s">
        <v>26</v>
      </c>
      <c r="B31" s="62">
        <v>1154625</v>
      </c>
    </row>
    <row r="32" spans="1:2" s="4" customFormat="1" ht="12.75">
      <c r="A32" s="14" t="s">
        <v>27</v>
      </c>
      <c r="B32" s="37">
        <v>344474903.26</v>
      </c>
    </row>
    <row r="33" spans="1:2" s="4" customFormat="1" ht="12.75">
      <c r="A33" s="14" t="s">
        <v>135</v>
      </c>
      <c r="B33" s="37">
        <v>93015500</v>
      </c>
    </row>
    <row r="34" spans="1:2" s="4" customFormat="1" ht="12.75">
      <c r="A34" s="14" t="s">
        <v>2</v>
      </c>
      <c r="B34" s="37">
        <v>376079854.12</v>
      </c>
    </row>
    <row r="35" spans="1:2" s="4" customFormat="1" ht="12.75">
      <c r="A35" s="14" t="s">
        <v>9</v>
      </c>
      <c r="B35" s="37">
        <v>228386402.22</v>
      </c>
    </row>
    <row r="36" spans="1:2" s="4" customFormat="1" ht="12.75">
      <c r="A36" s="14" t="s">
        <v>10</v>
      </c>
      <c r="B36" s="37">
        <v>12716852.28</v>
      </c>
    </row>
    <row r="37" spans="1:2" s="4" customFormat="1" ht="12.75">
      <c r="A37" s="14" t="s">
        <v>28</v>
      </c>
      <c r="B37" s="37">
        <v>5732825</v>
      </c>
    </row>
    <row r="38" spans="1:2" s="4" customFormat="1" ht="12.75">
      <c r="A38" s="13" t="s">
        <v>11</v>
      </c>
      <c r="B38" s="29">
        <f>SUM(B39:B42)</f>
        <v>13460509155.16</v>
      </c>
    </row>
    <row r="39" spans="1:2" s="4" customFormat="1" ht="12.75">
      <c r="A39" s="14" t="s">
        <v>29</v>
      </c>
      <c r="B39" s="37">
        <v>9078981805.16</v>
      </c>
    </row>
    <row r="40" spans="1:2" s="4" customFormat="1" ht="12.75">
      <c r="A40" s="14" t="s">
        <v>30</v>
      </c>
      <c r="B40" s="37">
        <v>4077092075</v>
      </c>
    </row>
    <row r="41" spans="1:2" s="4" customFormat="1" ht="12.75">
      <c r="A41" s="14" t="s">
        <v>13</v>
      </c>
      <c r="B41" s="37">
        <v>302293400</v>
      </c>
    </row>
    <row r="42" spans="1:2" s="4" customFormat="1" ht="25.5">
      <c r="A42" s="15" t="s">
        <v>136</v>
      </c>
      <c r="B42" s="37">
        <v>2141875</v>
      </c>
    </row>
    <row r="43" spans="1:2" s="4" customFormat="1" ht="12.75">
      <c r="A43" s="16"/>
      <c r="B43" s="37"/>
    </row>
    <row r="44" spans="1:2" s="4" customFormat="1" ht="12.75">
      <c r="A44" s="12" t="s">
        <v>5</v>
      </c>
      <c r="B44" s="37"/>
    </row>
    <row r="45" spans="1:2" s="4" customFormat="1" ht="12.75">
      <c r="A45" s="13" t="s">
        <v>8</v>
      </c>
      <c r="B45" s="29">
        <f>SUM(A46:B58)</f>
        <v>5731203721.34</v>
      </c>
    </row>
    <row r="46" spans="1:2" s="4" customFormat="1" ht="12.75">
      <c r="A46" s="14" t="s">
        <v>14</v>
      </c>
      <c r="B46" s="37">
        <v>150000000</v>
      </c>
    </row>
    <row r="47" spans="1:2" s="4" customFormat="1" ht="12.75">
      <c r="A47" s="14" t="s">
        <v>6</v>
      </c>
      <c r="B47" s="29">
        <v>30000000</v>
      </c>
    </row>
    <row r="48" spans="1:2" s="4" customFormat="1" ht="12.75">
      <c r="A48" s="14" t="s">
        <v>253</v>
      </c>
      <c r="B48" s="29">
        <v>30000000</v>
      </c>
    </row>
    <row r="49" spans="1:2" s="4" customFormat="1" ht="12.75">
      <c r="A49" s="14" t="s">
        <v>4</v>
      </c>
      <c r="B49" s="37">
        <v>25838579.32</v>
      </c>
    </row>
    <row r="50" spans="1:2" s="4" customFormat="1" ht="12.75">
      <c r="A50" s="14" t="s">
        <v>31</v>
      </c>
      <c r="B50" s="37">
        <v>3334288425</v>
      </c>
    </row>
    <row r="51" spans="1:2" s="4" customFormat="1" ht="12.75">
      <c r="A51" s="14" t="s">
        <v>2</v>
      </c>
      <c r="B51" s="37">
        <v>1158760905.31</v>
      </c>
    </row>
    <row r="52" spans="1:2" s="4" customFormat="1" ht="12.75">
      <c r="A52" s="14" t="s">
        <v>32</v>
      </c>
      <c r="B52" s="37">
        <v>2726284.87</v>
      </c>
    </row>
    <row r="53" spans="1:2" s="4" customFormat="1" ht="12.75">
      <c r="A53" s="14" t="s">
        <v>34</v>
      </c>
      <c r="B53" s="37">
        <v>9435138.89</v>
      </c>
    </row>
    <row r="54" spans="1:2" s="4" customFormat="1" ht="12.75">
      <c r="A54" s="14" t="s">
        <v>35</v>
      </c>
      <c r="B54" s="37">
        <v>76515918.74</v>
      </c>
    </row>
    <row r="55" spans="1:2" s="4" customFormat="1" ht="12.75">
      <c r="A55" s="14" t="s">
        <v>9</v>
      </c>
      <c r="B55" s="29">
        <v>50220395.44</v>
      </c>
    </row>
    <row r="56" spans="1:2" s="4" customFormat="1" ht="12.75">
      <c r="A56" s="14" t="s">
        <v>36</v>
      </c>
      <c r="B56" s="37">
        <v>342702149.14</v>
      </c>
    </row>
    <row r="57" spans="1:2" s="4" customFormat="1" ht="12.75">
      <c r="A57" s="14" t="s">
        <v>37</v>
      </c>
      <c r="B57" s="37">
        <v>77947810.79</v>
      </c>
    </row>
    <row r="58" spans="1:2" s="4" customFormat="1" ht="12.75">
      <c r="A58" s="54" t="s">
        <v>38</v>
      </c>
      <c r="B58" s="37">
        <v>442768113.84</v>
      </c>
    </row>
    <row r="59" spans="1:2" s="4" customFormat="1" ht="12.75">
      <c r="A59" s="16" t="s">
        <v>11</v>
      </c>
      <c r="B59" s="29">
        <f>SUM(B60:B61)</f>
        <v>13461509155.16</v>
      </c>
    </row>
    <row r="60" spans="1:2" s="4" customFormat="1" ht="12.75">
      <c r="A60" s="54" t="s">
        <v>39</v>
      </c>
      <c r="B60" s="66">
        <v>9078981805.16</v>
      </c>
    </row>
    <row r="61" spans="1:2" s="4" customFormat="1" ht="12.75">
      <c r="A61" s="57" t="s">
        <v>12</v>
      </c>
      <c r="B61" s="67">
        <v>4382527350</v>
      </c>
    </row>
    <row r="62" spans="1:2" s="4" customFormat="1" ht="12.75">
      <c r="A62" s="34"/>
      <c r="B62" s="17"/>
    </row>
    <row r="63" spans="1:2" s="4" customFormat="1" ht="12.75">
      <c r="A63" s="33" t="s">
        <v>252</v>
      </c>
      <c r="B63" s="17"/>
    </row>
    <row r="64" spans="1:2" s="4" customFormat="1" ht="12.75">
      <c r="A64" s="34"/>
      <c r="B64" s="17"/>
    </row>
    <row r="65" spans="1:2" ht="12.75">
      <c r="A65" s="8" t="s">
        <v>254</v>
      </c>
      <c r="B65" s="9"/>
    </row>
    <row r="66" spans="1:2" ht="12.75">
      <c r="A66" s="1"/>
      <c r="B66" s="9"/>
    </row>
    <row r="67" spans="1:2" ht="12.75">
      <c r="A67" s="1"/>
      <c r="B67" s="9"/>
    </row>
    <row r="68" spans="1:2" ht="12.75">
      <c r="A68" s="1"/>
      <c r="B68" s="9"/>
    </row>
    <row r="69" spans="1:2" ht="34.5">
      <c r="A69" s="23" t="s">
        <v>336</v>
      </c>
      <c r="B69" s="24"/>
    </row>
    <row r="70" spans="1:2" ht="15.75">
      <c r="A70" s="23"/>
      <c r="B70" s="24"/>
    </row>
    <row r="71" spans="1:2" ht="12.75">
      <c r="A71" s="25" t="s">
        <v>7</v>
      </c>
      <c r="B71" s="24"/>
    </row>
    <row r="72" spans="1:4" ht="18">
      <c r="A72" s="26"/>
      <c r="B72" s="27" t="s">
        <v>120</v>
      </c>
      <c r="C72" s="76" t="s">
        <v>334</v>
      </c>
      <c r="D72" s="76" t="s">
        <v>335</v>
      </c>
    </row>
    <row r="73" spans="1:2" ht="18">
      <c r="A73" s="11"/>
      <c r="B73" s="18"/>
    </row>
    <row r="74" spans="1:5" ht="12.75">
      <c r="A74" s="12" t="s">
        <v>152</v>
      </c>
      <c r="B74" s="28">
        <f>+B75+B81+0.01</f>
        <v>2228344423.4800005</v>
      </c>
      <c r="C74" s="28">
        <f>+C75+C81</f>
        <v>2203214469.19</v>
      </c>
      <c r="D74" s="28">
        <f>+D75+D81</f>
        <v>25129954.29</v>
      </c>
      <c r="E74" s="30"/>
    </row>
    <row r="75" spans="1:5" ht="12.75">
      <c r="A75" s="13" t="s">
        <v>205</v>
      </c>
      <c r="B75" s="29">
        <f>SUM(B76:B80)</f>
        <v>490129039.74</v>
      </c>
      <c r="C75" s="29">
        <f>SUM(C76:C80)</f>
        <v>486889397.59999996</v>
      </c>
      <c r="D75" s="29">
        <f>SUM(D76:D80)</f>
        <v>3239642.15</v>
      </c>
      <c r="E75" s="30"/>
    </row>
    <row r="76" spans="1:5" ht="12.75">
      <c r="A76" s="14" t="s">
        <v>267</v>
      </c>
      <c r="B76" s="30">
        <v>111198047.89</v>
      </c>
      <c r="C76" s="30">
        <v>111198047.89</v>
      </c>
      <c r="D76" s="86" t="s">
        <v>1</v>
      </c>
      <c r="E76" s="30"/>
    </row>
    <row r="77" spans="1:5" ht="12.75">
      <c r="A77" s="14" t="s">
        <v>207</v>
      </c>
      <c r="B77" s="30">
        <v>13900000</v>
      </c>
      <c r="C77" s="30">
        <v>13900000</v>
      </c>
      <c r="D77" s="86" t="s">
        <v>1</v>
      </c>
      <c r="E77" s="30"/>
    </row>
    <row r="78" spans="1:5" ht="12.75">
      <c r="A78" s="14" t="s">
        <v>208</v>
      </c>
      <c r="B78" s="30">
        <v>209380975</v>
      </c>
      <c r="C78" s="30">
        <v>206600000</v>
      </c>
      <c r="D78" s="30">
        <v>2780975</v>
      </c>
      <c r="E78" s="30"/>
    </row>
    <row r="79" spans="1:5" ht="12.75">
      <c r="A79" s="14" t="s">
        <v>209</v>
      </c>
      <c r="B79" s="30">
        <v>145716220</v>
      </c>
      <c r="C79" s="29">
        <v>145700000</v>
      </c>
      <c r="D79" s="30">
        <v>16220</v>
      </c>
      <c r="E79" s="30"/>
    </row>
    <row r="80" spans="1:5" ht="12.75">
      <c r="A80" s="14" t="s">
        <v>100</v>
      </c>
      <c r="B80" s="30">
        <v>9933796.85</v>
      </c>
      <c r="C80" s="30">
        <v>9491349.71</v>
      </c>
      <c r="D80" s="30">
        <v>442447.15</v>
      </c>
      <c r="E80" s="30"/>
    </row>
    <row r="81" spans="1:5" ht="12.75">
      <c r="A81" s="13" t="s">
        <v>206</v>
      </c>
      <c r="B81" s="30">
        <f>SUM(B82:B86)</f>
        <v>1738215383.73</v>
      </c>
      <c r="C81" s="30">
        <f>SUM(C82:C86)</f>
        <v>1716325071.59</v>
      </c>
      <c r="D81" s="30">
        <f>SUM(D82:D86)</f>
        <v>21890312.14</v>
      </c>
      <c r="E81" s="30"/>
    </row>
    <row r="82" spans="1:5" ht="12.75">
      <c r="A82" s="14" t="s">
        <v>211</v>
      </c>
      <c r="B82" s="30">
        <v>284194902.4</v>
      </c>
      <c r="C82" s="29">
        <v>276500000</v>
      </c>
      <c r="D82" s="29">
        <v>7694902.4</v>
      </c>
      <c r="E82" s="30"/>
    </row>
    <row r="83" spans="1:5" ht="12.75">
      <c r="A83" s="14" t="s">
        <v>212</v>
      </c>
      <c r="B83" s="30">
        <v>596999214</v>
      </c>
      <c r="C83" s="29">
        <v>590788800</v>
      </c>
      <c r="D83" s="29">
        <v>6210414</v>
      </c>
      <c r="E83" s="30"/>
    </row>
    <row r="84" spans="1:5" ht="12.75">
      <c r="A84" s="14" t="s">
        <v>213</v>
      </c>
      <c r="B84" s="30">
        <v>455259.9</v>
      </c>
      <c r="C84" s="29">
        <v>418200</v>
      </c>
      <c r="D84" s="29">
        <v>37059.9</v>
      </c>
      <c r="E84" s="30"/>
    </row>
    <row r="85" spans="1:5" ht="12.75">
      <c r="A85" s="14" t="s">
        <v>214</v>
      </c>
      <c r="B85" s="30">
        <v>854136006.78</v>
      </c>
      <c r="C85" s="29">
        <v>846204800</v>
      </c>
      <c r="D85" s="29">
        <v>7931206.78</v>
      </c>
      <c r="E85" s="30"/>
    </row>
    <row r="86" spans="1:5" ht="12.75">
      <c r="A86" s="14" t="s">
        <v>215</v>
      </c>
      <c r="B86" s="30">
        <v>2430000.65</v>
      </c>
      <c r="C86" s="66">
        <v>2413271.59</v>
      </c>
      <c r="D86" s="37">
        <v>16729.06</v>
      </c>
      <c r="E86" s="30"/>
    </row>
    <row r="87" spans="1:5" ht="12.75">
      <c r="A87" s="54"/>
      <c r="B87" s="38"/>
      <c r="C87" s="38"/>
      <c r="D87" s="38"/>
      <c r="E87" s="30"/>
    </row>
    <row r="88" spans="1:5" ht="12.75">
      <c r="A88" s="51" t="s">
        <v>17</v>
      </c>
      <c r="B88" s="32">
        <v>641394611.65</v>
      </c>
      <c r="C88" s="32">
        <v>369479603</v>
      </c>
      <c r="D88" s="32">
        <v>271915008.65</v>
      </c>
      <c r="E88" s="30"/>
    </row>
    <row r="89" spans="1:2" ht="12.75">
      <c r="A89" s="1"/>
      <c r="B89" s="9"/>
    </row>
    <row r="90" spans="1:2" ht="12.75">
      <c r="A90" s="33" t="s">
        <v>252</v>
      </c>
      <c r="B90" s="17"/>
    </row>
    <row r="91" spans="1:2" ht="12.75">
      <c r="A91" s="34"/>
      <c r="B91" s="17"/>
    </row>
    <row r="92" spans="1:2" ht="12.75">
      <c r="A92" s="8" t="s">
        <v>254</v>
      </c>
      <c r="B92" s="9"/>
    </row>
    <row r="93" spans="1:2" ht="12.75">
      <c r="A93" s="8"/>
      <c r="B93" s="9"/>
    </row>
    <row r="94" spans="1:2" ht="12.75">
      <c r="A94" s="8"/>
      <c r="B94" s="9"/>
    </row>
    <row r="95" spans="1:2" ht="12.75">
      <c r="A95" s="1"/>
      <c r="B95" s="9"/>
    </row>
    <row r="96" spans="1:2" ht="47.25">
      <c r="A96" s="23" t="s">
        <v>76</v>
      </c>
      <c r="B96" s="41"/>
    </row>
    <row r="97" spans="1:2" ht="15.75">
      <c r="A97" s="23"/>
      <c r="B97" s="41"/>
    </row>
    <row r="98" spans="1:2" ht="12.75">
      <c r="A98" s="25" t="s">
        <v>7</v>
      </c>
      <c r="B98" s="41"/>
    </row>
    <row r="99" spans="1:2" ht="18">
      <c r="A99" s="26"/>
      <c r="B99" s="47">
        <v>1918</v>
      </c>
    </row>
    <row r="100" spans="1:2" ht="12.75" customHeight="1">
      <c r="A100" s="11"/>
      <c r="B100" s="48"/>
    </row>
    <row r="101" ht="12.75">
      <c r="A101" s="12" t="s">
        <v>45</v>
      </c>
    </row>
    <row r="102" spans="1:2" ht="12.75">
      <c r="A102" s="36" t="s">
        <v>42</v>
      </c>
      <c r="B102" s="28">
        <v>96379927.39</v>
      </c>
    </row>
    <row r="103" spans="1:2" ht="12.75">
      <c r="A103" s="36" t="s">
        <v>43</v>
      </c>
      <c r="B103" s="29">
        <v>21254020.06</v>
      </c>
    </row>
    <row r="104" spans="1:2" ht="12.75">
      <c r="A104" s="36" t="s">
        <v>44</v>
      </c>
      <c r="B104" s="37">
        <f>+B102-B103</f>
        <v>75125907.33</v>
      </c>
    </row>
    <row r="105" ht="12.75">
      <c r="B105" s="30"/>
    </row>
    <row r="106" spans="1:2" ht="12.75">
      <c r="A106" s="12" t="s">
        <v>50</v>
      </c>
      <c r="B106" s="30"/>
    </row>
    <row r="107" spans="1:2" ht="12.75">
      <c r="A107" s="36" t="s">
        <v>255</v>
      </c>
      <c r="B107" s="30">
        <v>30000000</v>
      </c>
    </row>
    <row r="108" spans="1:2" ht="14.25">
      <c r="A108" s="36" t="s">
        <v>259</v>
      </c>
      <c r="B108" s="30">
        <v>31500000</v>
      </c>
    </row>
    <row r="109" spans="1:2" ht="12.75">
      <c r="A109" s="36" t="s">
        <v>46</v>
      </c>
      <c r="B109" s="30">
        <v>7932940.44</v>
      </c>
    </row>
    <row r="110" spans="1:2" ht="12.75">
      <c r="A110" s="36" t="s">
        <v>47</v>
      </c>
      <c r="B110" s="30">
        <v>1732500</v>
      </c>
    </row>
    <row r="111" spans="1:2" ht="12.75">
      <c r="A111" s="36" t="s">
        <v>256</v>
      </c>
      <c r="B111" s="38">
        <v>955815</v>
      </c>
    </row>
    <row r="112" spans="1:2" ht="14.25">
      <c r="A112" s="36" t="s">
        <v>260</v>
      </c>
      <c r="B112" s="38">
        <v>19800</v>
      </c>
    </row>
    <row r="113" spans="1:2" ht="12.75">
      <c r="A113" s="36" t="s">
        <v>261</v>
      </c>
      <c r="B113" s="38">
        <v>143692.52</v>
      </c>
    </row>
    <row r="114" spans="1:3" ht="12.75">
      <c r="A114" s="39" t="s">
        <v>49</v>
      </c>
      <c r="B114" s="32">
        <v>2841159.37</v>
      </c>
      <c r="C114" s="30"/>
    </row>
    <row r="115" ht="12.75">
      <c r="B115" s="30"/>
    </row>
    <row r="116" ht="12.75">
      <c r="A116" s="40" t="s">
        <v>257</v>
      </c>
    </row>
    <row r="117" ht="12.75">
      <c r="A117" s="40" t="s">
        <v>258</v>
      </c>
    </row>
    <row r="118" ht="12.75">
      <c r="A118" s="40"/>
    </row>
    <row r="119" ht="12.75">
      <c r="A119" s="8" t="s">
        <v>254</v>
      </c>
    </row>
    <row r="123" spans="1:8" ht="31.5">
      <c r="A123" s="23" t="s">
        <v>262</v>
      </c>
      <c r="B123" s="41"/>
      <c r="C123" s="41"/>
      <c r="D123" s="41"/>
      <c r="E123" s="41"/>
      <c r="F123" s="41"/>
      <c r="G123" s="41"/>
      <c r="H123" s="41"/>
    </row>
    <row r="124" spans="1:9" ht="12.75" customHeight="1">
      <c r="A124" s="42"/>
      <c r="B124" s="64" t="s">
        <v>66</v>
      </c>
      <c r="C124" s="43" t="s">
        <v>74</v>
      </c>
      <c r="D124" s="44"/>
      <c r="E124" s="44"/>
      <c r="F124" s="44"/>
      <c r="G124" s="44"/>
      <c r="H124" s="44"/>
      <c r="I124" s="45"/>
    </row>
    <row r="125" spans="1:9" ht="25.5">
      <c r="A125" s="46"/>
      <c r="B125" s="65"/>
      <c r="C125" s="47" t="s">
        <v>67</v>
      </c>
      <c r="D125" s="47" t="s">
        <v>68</v>
      </c>
      <c r="E125" s="47" t="s">
        <v>69</v>
      </c>
      <c r="F125" s="47" t="s">
        <v>70</v>
      </c>
      <c r="G125" s="47" t="s">
        <v>71</v>
      </c>
      <c r="H125" s="47" t="s">
        <v>72</v>
      </c>
      <c r="I125" s="47" t="s">
        <v>73</v>
      </c>
    </row>
    <row r="126" spans="1:9" ht="12.75" customHeight="1">
      <c r="A126" s="11"/>
      <c r="B126" s="48"/>
      <c r="C126" s="48"/>
      <c r="E126" s="48"/>
      <c r="F126" s="48"/>
      <c r="G126" s="48"/>
      <c r="H126" s="48"/>
      <c r="I126" s="48"/>
    </row>
    <row r="127" spans="1:9" ht="12.75">
      <c r="A127" s="12" t="s">
        <v>56</v>
      </c>
      <c r="B127" s="49"/>
      <c r="C127" s="49"/>
      <c r="E127" s="49"/>
      <c r="F127" s="49"/>
      <c r="G127" s="49"/>
      <c r="H127" s="49"/>
      <c r="I127" s="49"/>
    </row>
    <row r="128" spans="1:9" ht="12.75">
      <c r="A128" s="36" t="s">
        <v>53</v>
      </c>
      <c r="B128" s="49">
        <f aca="true" t="shared" si="0" ref="B128:B133">SUM(C128:I128)</f>
        <v>296000000</v>
      </c>
      <c r="C128" s="49" t="s">
        <v>1</v>
      </c>
      <c r="E128" s="49" t="s">
        <v>1</v>
      </c>
      <c r="F128" s="49" t="s">
        <v>1</v>
      </c>
      <c r="G128" s="49">
        <v>296000000</v>
      </c>
      <c r="H128" s="49" t="s">
        <v>1</v>
      </c>
      <c r="I128" s="49" t="s">
        <v>1</v>
      </c>
    </row>
    <row r="129" spans="1:9" ht="12.75">
      <c r="A129" s="36" t="s">
        <v>54</v>
      </c>
      <c r="B129" s="49">
        <f t="shared" si="0"/>
        <v>153000000</v>
      </c>
      <c r="C129" s="49" t="s">
        <v>1</v>
      </c>
      <c r="E129" s="49" t="s">
        <v>1</v>
      </c>
      <c r="F129" s="49" t="s">
        <v>1</v>
      </c>
      <c r="G129" s="49" t="s">
        <v>1</v>
      </c>
      <c r="H129" s="49">
        <v>130000000</v>
      </c>
      <c r="I129" s="49">
        <v>23000000</v>
      </c>
    </row>
    <row r="130" spans="1:9" ht="12.75">
      <c r="A130" s="36" t="s">
        <v>55</v>
      </c>
      <c r="B130" s="49">
        <f t="shared" si="0"/>
        <v>70000000</v>
      </c>
      <c r="C130" s="49" t="s">
        <v>1</v>
      </c>
      <c r="D130" s="10">
        <v>70000000</v>
      </c>
      <c r="E130" s="49" t="s">
        <v>1</v>
      </c>
      <c r="F130" s="49" t="s">
        <v>1</v>
      </c>
      <c r="G130" s="49" t="s">
        <v>1</v>
      </c>
      <c r="H130" s="49" t="s">
        <v>1</v>
      </c>
      <c r="I130" s="49" t="s">
        <v>1</v>
      </c>
    </row>
    <row r="131" spans="1:9" ht="12.75">
      <c r="A131" s="36" t="s">
        <v>198</v>
      </c>
      <c r="B131" s="49">
        <f t="shared" si="0"/>
        <v>460000000</v>
      </c>
      <c r="C131" s="9">
        <v>460000000</v>
      </c>
      <c r="E131" s="49" t="s">
        <v>1</v>
      </c>
      <c r="F131" s="49" t="s">
        <v>1</v>
      </c>
      <c r="G131" s="49" t="s">
        <v>1</v>
      </c>
      <c r="H131" s="49" t="s">
        <v>1</v>
      </c>
      <c r="I131" s="49" t="s">
        <v>1</v>
      </c>
    </row>
    <row r="132" spans="1:9" ht="12.75">
      <c r="A132" s="12" t="s">
        <v>263</v>
      </c>
      <c r="B132" s="49">
        <f t="shared" si="0"/>
        <v>3361656375</v>
      </c>
      <c r="C132" s="9">
        <v>684098000</v>
      </c>
      <c r="D132" s="10">
        <v>754394500</v>
      </c>
      <c r="E132" s="9">
        <v>122250</v>
      </c>
      <c r="F132" s="9">
        <v>126500</v>
      </c>
      <c r="G132" s="9">
        <v>1231156100</v>
      </c>
      <c r="H132" s="9">
        <v>522180950</v>
      </c>
      <c r="I132" s="9">
        <v>169578075</v>
      </c>
    </row>
    <row r="133" spans="1:9" ht="12.75">
      <c r="A133" s="12" t="s">
        <v>264</v>
      </c>
      <c r="B133" s="49">
        <f t="shared" si="0"/>
        <v>273543950</v>
      </c>
      <c r="C133" s="9">
        <v>63510000</v>
      </c>
      <c r="D133" s="10">
        <v>40033500</v>
      </c>
      <c r="E133" s="9">
        <v>1000</v>
      </c>
      <c r="F133" s="9">
        <v>2000</v>
      </c>
      <c r="G133" s="9">
        <v>99512900</v>
      </c>
      <c r="H133" s="9">
        <v>52322400</v>
      </c>
      <c r="I133" s="9">
        <v>18162150</v>
      </c>
    </row>
    <row r="134" spans="1:9" ht="12.75">
      <c r="A134" s="36"/>
      <c r="B134" s="9"/>
      <c r="C134" s="9"/>
      <c r="E134" s="9"/>
      <c r="F134" s="9"/>
      <c r="G134" s="9"/>
      <c r="H134" s="9"/>
      <c r="I134" s="9"/>
    </row>
    <row r="135" spans="1:9" ht="12.75">
      <c r="A135" s="12" t="s">
        <v>265</v>
      </c>
      <c r="B135" s="49">
        <f>SUM(C135:I135)</f>
        <v>231672975</v>
      </c>
      <c r="C135" s="50">
        <v>53591000</v>
      </c>
      <c r="D135" s="10">
        <v>33658000</v>
      </c>
      <c r="E135" s="49" t="s">
        <v>1</v>
      </c>
      <c r="F135" s="49" t="s">
        <v>1</v>
      </c>
      <c r="G135" s="50">
        <v>85618300</v>
      </c>
      <c r="H135" s="50">
        <v>43981500</v>
      </c>
      <c r="I135" s="50">
        <v>14824175</v>
      </c>
    </row>
    <row r="136" spans="1:9" ht="12.75">
      <c r="A136" s="12" t="s">
        <v>60</v>
      </c>
      <c r="B136" s="49">
        <f>SUM(C136:I136)</f>
        <v>375690575</v>
      </c>
      <c r="C136" s="50">
        <v>126000000</v>
      </c>
      <c r="D136" s="4">
        <v>145259500</v>
      </c>
      <c r="E136" s="49" t="s">
        <v>1</v>
      </c>
      <c r="F136" s="49" t="s">
        <v>1</v>
      </c>
      <c r="G136" s="50">
        <v>51340600</v>
      </c>
      <c r="H136" s="50">
        <v>38973550</v>
      </c>
      <c r="I136" s="50">
        <v>14116925</v>
      </c>
    </row>
    <row r="137" spans="1:9" ht="12.75">
      <c r="A137" s="12" t="s">
        <v>61</v>
      </c>
      <c r="B137" s="9"/>
      <c r="C137" s="9"/>
      <c r="E137" s="9"/>
      <c r="F137" s="9"/>
      <c r="G137" s="9"/>
      <c r="H137" s="9"/>
      <c r="I137" s="9"/>
    </row>
    <row r="138" spans="1:9" ht="12.75">
      <c r="A138" s="36" t="s">
        <v>62</v>
      </c>
      <c r="B138" s="49">
        <f>SUM(C138:I138)</f>
        <v>368113075</v>
      </c>
      <c r="C138" s="50">
        <v>80476000</v>
      </c>
      <c r="D138" s="4">
        <v>89590500</v>
      </c>
      <c r="E138" s="49" t="s">
        <v>1</v>
      </c>
      <c r="F138" s="49" t="s">
        <v>1</v>
      </c>
      <c r="G138" s="50">
        <v>113781000</v>
      </c>
      <c r="H138" s="50">
        <v>60748700</v>
      </c>
      <c r="I138" s="50">
        <v>23516875</v>
      </c>
    </row>
    <row r="139" spans="1:9" ht="12.75">
      <c r="A139" s="36" t="s">
        <v>63</v>
      </c>
      <c r="B139" s="49">
        <f>SUM(C139:I139)</f>
        <v>302293400</v>
      </c>
      <c r="C139" s="50">
        <v>79091000</v>
      </c>
      <c r="D139" s="4">
        <v>52529500</v>
      </c>
      <c r="E139" s="49">
        <v>1000</v>
      </c>
      <c r="F139" s="50">
        <v>2125</v>
      </c>
      <c r="G139" s="50">
        <v>97289700</v>
      </c>
      <c r="H139" s="50">
        <v>53321950</v>
      </c>
      <c r="I139" s="50">
        <v>20058125</v>
      </c>
    </row>
    <row r="140" spans="1:9" ht="12.75">
      <c r="A140" s="12" t="s">
        <v>64</v>
      </c>
      <c r="B140" s="49">
        <f>SUM(C140:I140)</f>
        <v>2141875</v>
      </c>
      <c r="C140" s="50">
        <v>932000</v>
      </c>
      <c r="D140" s="4">
        <v>713500</v>
      </c>
      <c r="E140" s="50">
        <v>39750</v>
      </c>
      <c r="F140" s="49" t="s">
        <v>1</v>
      </c>
      <c r="G140" s="50">
        <v>162200</v>
      </c>
      <c r="H140" s="50">
        <v>190150</v>
      </c>
      <c r="I140" s="50">
        <v>104275</v>
      </c>
    </row>
    <row r="141" spans="1:9" ht="12.75">
      <c r="A141" s="51" t="s">
        <v>266</v>
      </c>
      <c r="B141" s="52">
        <f aca="true" t="shared" si="1" ref="B141:I141">+SUM(B127:B133)-SUM(B135:B140)</f>
        <v>3334288425</v>
      </c>
      <c r="C141" s="52">
        <f t="shared" si="1"/>
        <v>867518000</v>
      </c>
      <c r="D141" s="52">
        <f t="shared" si="1"/>
        <v>542677000</v>
      </c>
      <c r="E141" s="52">
        <f t="shared" si="1"/>
        <v>82500</v>
      </c>
      <c r="F141" s="52">
        <f t="shared" si="1"/>
        <v>126375</v>
      </c>
      <c r="G141" s="52">
        <f t="shared" si="1"/>
        <v>1278477200</v>
      </c>
      <c r="H141" s="52">
        <f t="shared" si="1"/>
        <v>507287500</v>
      </c>
      <c r="I141" s="52">
        <f t="shared" si="1"/>
        <v>138119850</v>
      </c>
    </row>
    <row r="142" spans="2:8" ht="12.75">
      <c r="B142" s="30"/>
      <c r="C142" s="30"/>
      <c r="D142" s="30"/>
      <c r="E142" s="30"/>
      <c r="F142" s="30"/>
      <c r="G142" s="30"/>
      <c r="H142" s="30"/>
    </row>
    <row r="143" ht="12.75">
      <c r="A143" s="40" t="s">
        <v>165</v>
      </c>
    </row>
    <row r="144" ht="12.75">
      <c r="A144" s="40"/>
    </row>
    <row r="145" ht="12.75">
      <c r="A145" s="8" t="s">
        <v>254</v>
      </c>
    </row>
    <row r="149" spans="1:2" s="6" customFormat="1" ht="31.5">
      <c r="A149" s="23" t="s">
        <v>163</v>
      </c>
      <c r="B149" s="24"/>
    </row>
    <row r="150" spans="1:2" s="6" customFormat="1" ht="12.75" customHeight="1">
      <c r="A150" s="23"/>
      <c r="B150" s="24"/>
    </row>
    <row r="151" spans="1:2" s="6" customFormat="1" ht="12.75">
      <c r="A151" s="25" t="s">
        <v>7</v>
      </c>
      <c r="B151" s="24"/>
    </row>
    <row r="152" spans="1:2" s="7" customFormat="1" ht="18">
      <c r="A152" s="26"/>
      <c r="B152" s="27" t="s">
        <v>268</v>
      </c>
    </row>
    <row r="153" spans="1:2" s="7" customFormat="1" ht="12.75" customHeight="1">
      <c r="A153" s="11"/>
      <c r="B153" s="18"/>
    </row>
    <row r="154" spans="1:2" s="7" customFormat="1" ht="12.75" customHeight="1">
      <c r="A154" s="12" t="s">
        <v>3</v>
      </c>
      <c r="B154" s="28">
        <f>SUM(B155:B171)</f>
        <v>376998115</v>
      </c>
    </row>
    <row r="155" spans="1:2" s="4" customFormat="1" ht="12.75">
      <c r="A155" s="13" t="s">
        <v>166</v>
      </c>
      <c r="B155" s="29">
        <v>25000000</v>
      </c>
    </row>
    <row r="156" spans="1:2" s="4" customFormat="1" ht="12.75">
      <c r="A156" s="13" t="s">
        <v>167</v>
      </c>
      <c r="B156" s="37">
        <v>6255478.92</v>
      </c>
    </row>
    <row r="157" spans="1:2" s="4" customFormat="1" ht="12.75">
      <c r="A157" s="13" t="s">
        <v>219</v>
      </c>
      <c r="B157" s="29">
        <v>515818.55</v>
      </c>
    </row>
    <row r="158" spans="1:2" s="4" customFormat="1" ht="12.75">
      <c r="A158" s="13" t="s">
        <v>220</v>
      </c>
      <c r="B158" s="37">
        <v>25915415.26</v>
      </c>
    </row>
    <row r="159" spans="1:2" s="4" customFormat="1" ht="12.75">
      <c r="A159" s="13" t="s">
        <v>175</v>
      </c>
      <c r="B159" s="37">
        <v>8661316.25</v>
      </c>
    </row>
    <row r="160" spans="1:2" s="4" customFormat="1" ht="12.75">
      <c r="A160" s="13" t="s">
        <v>176</v>
      </c>
      <c r="B160" s="37">
        <v>2656124</v>
      </c>
    </row>
    <row r="161" spans="1:2" s="4" customFormat="1" ht="12.75">
      <c r="A161" s="13" t="s">
        <v>2</v>
      </c>
      <c r="B161" s="29">
        <v>2846597.81</v>
      </c>
    </row>
    <row r="162" spans="1:2" s="4" customFormat="1" ht="12.75">
      <c r="A162" s="13" t="s">
        <v>221</v>
      </c>
      <c r="B162" s="37">
        <v>2541689.19</v>
      </c>
    </row>
    <row r="163" spans="1:2" s="4" customFormat="1" ht="12.75">
      <c r="A163" s="13" t="s">
        <v>172</v>
      </c>
      <c r="B163" s="37">
        <v>10000</v>
      </c>
    </row>
    <row r="164" spans="1:2" s="4" customFormat="1" ht="12.75">
      <c r="A164" s="13" t="s">
        <v>169</v>
      </c>
      <c r="B164" s="37">
        <v>285267215.05</v>
      </c>
    </row>
    <row r="165" spans="1:2" s="4" customFormat="1" ht="12.75">
      <c r="A165" s="13" t="s">
        <v>222</v>
      </c>
      <c r="B165" s="37">
        <v>3646500</v>
      </c>
    </row>
    <row r="166" spans="1:2" s="4" customFormat="1" ht="12.75">
      <c r="A166" s="13" t="s">
        <v>223</v>
      </c>
      <c r="B166" s="37">
        <v>591325.12</v>
      </c>
    </row>
    <row r="167" spans="1:2" s="4" customFormat="1" ht="12.75">
      <c r="A167" s="13" t="s">
        <v>224</v>
      </c>
      <c r="B167" s="37">
        <v>9953339.56</v>
      </c>
    </row>
    <row r="168" spans="1:2" s="4" customFormat="1" ht="12.75">
      <c r="A168" s="13" t="s">
        <v>178</v>
      </c>
      <c r="B168" s="37">
        <v>455748.01</v>
      </c>
    </row>
    <row r="169" spans="1:2" s="4" customFormat="1" ht="12.75">
      <c r="A169" s="13" t="s">
        <v>177</v>
      </c>
      <c r="B169" s="37">
        <v>1093151.11</v>
      </c>
    </row>
    <row r="170" spans="1:2" s="4" customFormat="1" ht="12.75">
      <c r="A170" s="13" t="s">
        <v>179</v>
      </c>
      <c r="B170" s="37">
        <v>18460.64</v>
      </c>
    </row>
    <row r="171" spans="1:2" s="4" customFormat="1" ht="12.75">
      <c r="A171" s="13" t="s">
        <v>100</v>
      </c>
      <c r="B171" s="37">
        <v>1569935.53</v>
      </c>
    </row>
    <row r="172" spans="1:2" s="4" customFormat="1" ht="12.75">
      <c r="A172" s="13"/>
      <c r="B172" s="37"/>
    </row>
    <row r="173" spans="1:2" s="4" customFormat="1" ht="12.75">
      <c r="A173" s="13" t="s">
        <v>180</v>
      </c>
      <c r="B173" s="37">
        <v>338575686.54</v>
      </c>
    </row>
    <row r="174" spans="1:2" s="4" customFormat="1" ht="12.75">
      <c r="A174" s="13"/>
      <c r="B174" s="37"/>
    </row>
    <row r="175" spans="1:2" s="4" customFormat="1" ht="12.75">
      <c r="A175" s="12" t="s">
        <v>5</v>
      </c>
      <c r="B175" s="37">
        <f>SUM(B176:B191)</f>
        <v>376998115.00000006</v>
      </c>
    </row>
    <row r="176" spans="1:2" s="4" customFormat="1" ht="12.75">
      <c r="A176" s="13" t="s">
        <v>181</v>
      </c>
      <c r="B176" s="29">
        <v>50000000</v>
      </c>
    </row>
    <row r="177" spans="1:2" s="4" customFormat="1" ht="12.75">
      <c r="A177" s="13" t="s">
        <v>103</v>
      </c>
      <c r="B177" s="37">
        <v>5500135.45</v>
      </c>
    </row>
    <row r="178" spans="1:2" s="4" customFormat="1" ht="12.75">
      <c r="A178" s="53" t="s">
        <v>182</v>
      </c>
      <c r="B178" s="29"/>
    </row>
    <row r="179" spans="1:2" s="4" customFormat="1" ht="12.75">
      <c r="A179" s="13" t="s">
        <v>2</v>
      </c>
      <c r="B179" s="37">
        <v>12021907.8</v>
      </c>
    </row>
    <row r="180" spans="1:2" s="4" customFormat="1" ht="12.75">
      <c r="A180" s="13" t="s">
        <v>225</v>
      </c>
      <c r="B180" s="37">
        <v>285265994.57</v>
      </c>
    </row>
    <row r="181" spans="1:2" s="4" customFormat="1" ht="12.75">
      <c r="A181" s="13" t="s">
        <v>184</v>
      </c>
      <c r="B181" s="37">
        <v>1330005.43</v>
      </c>
    </row>
    <row r="182" spans="1:2" s="4" customFormat="1" ht="12.75">
      <c r="A182" s="13" t="s">
        <v>226</v>
      </c>
      <c r="B182" s="37">
        <v>2249058.25</v>
      </c>
    </row>
    <row r="183" spans="1:2" s="4" customFormat="1" ht="12.75">
      <c r="A183" s="13" t="s">
        <v>227</v>
      </c>
      <c r="B183" s="29">
        <v>3536376.67</v>
      </c>
    </row>
    <row r="184" spans="1:2" s="4" customFormat="1" ht="12.75">
      <c r="A184" s="13" t="s">
        <v>186</v>
      </c>
      <c r="B184" s="29">
        <v>7633336.2</v>
      </c>
    </row>
    <row r="185" spans="1:2" s="4" customFormat="1" ht="12.75">
      <c r="A185" s="16" t="s">
        <v>228</v>
      </c>
      <c r="B185" s="37">
        <v>1138664.79</v>
      </c>
    </row>
    <row r="186" spans="1:2" s="4" customFormat="1" ht="12.75">
      <c r="A186" s="13" t="s">
        <v>229</v>
      </c>
      <c r="B186" s="37">
        <v>14355.22</v>
      </c>
    </row>
    <row r="187" spans="1:2" s="4" customFormat="1" ht="12.75">
      <c r="A187" s="13" t="s">
        <v>100</v>
      </c>
      <c r="B187" s="37">
        <v>3776088.57</v>
      </c>
    </row>
    <row r="188" spans="1:2" s="4" customFormat="1" ht="12.75">
      <c r="A188" s="16"/>
      <c r="B188" s="37"/>
    </row>
    <row r="189" spans="1:2" s="4" customFormat="1" ht="12.75">
      <c r="A189" s="16" t="s">
        <v>4</v>
      </c>
      <c r="B189" s="37"/>
    </row>
    <row r="190" spans="1:2" s="4" customFormat="1" ht="12.75">
      <c r="A190" s="54" t="s">
        <v>269</v>
      </c>
      <c r="B190" s="37">
        <v>3930248.58</v>
      </c>
    </row>
    <row r="191" spans="1:2" s="4" customFormat="1" ht="12.75">
      <c r="A191" s="54" t="s">
        <v>189</v>
      </c>
      <c r="B191" s="37">
        <v>601943.47</v>
      </c>
    </row>
    <row r="192" spans="1:2" ht="12.75">
      <c r="A192" s="16"/>
      <c r="B192" s="37"/>
    </row>
    <row r="193" spans="1:2" ht="12.75">
      <c r="A193" s="31" t="s">
        <v>190</v>
      </c>
      <c r="B193" s="55">
        <v>338575686.54</v>
      </c>
    </row>
    <row r="194" spans="1:2" ht="12.75">
      <c r="A194" s="16"/>
      <c r="B194" s="19"/>
    </row>
    <row r="195" spans="1:2" ht="12.75">
      <c r="A195" s="40" t="s">
        <v>252</v>
      </c>
      <c r="B195" s="9"/>
    </row>
    <row r="196" spans="1:2" ht="12.75">
      <c r="A196" s="40"/>
      <c r="B196" s="9"/>
    </row>
    <row r="197" spans="1:2" ht="12.75">
      <c r="A197" s="8" t="s">
        <v>254</v>
      </c>
      <c r="B197" s="9"/>
    </row>
    <row r="198" spans="1:2" ht="12.75">
      <c r="A198" s="8"/>
      <c r="B198" s="9"/>
    </row>
    <row r="199" spans="1:2" ht="12.75">
      <c r="A199" s="8"/>
      <c r="B199" s="9"/>
    </row>
    <row r="200" spans="1:2" ht="12.75">
      <c r="A200" s="8"/>
      <c r="B200" s="9"/>
    </row>
    <row r="201" spans="1:2" ht="31.5">
      <c r="A201" s="23" t="s">
        <v>107</v>
      </c>
      <c r="B201" s="41"/>
    </row>
    <row r="202" spans="1:2" ht="18">
      <c r="A202" s="26"/>
      <c r="B202" s="47" t="s">
        <v>251</v>
      </c>
    </row>
    <row r="203" spans="1:2" ht="12.75" customHeight="1">
      <c r="A203" s="11"/>
      <c r="B203" s="28"/>
    </row>
    <row r="204" spans="1:2" ht="12.75">
      <c r="A204" s="12" t="s">
        <v>109</v>
      </c>
      <c r="B204" s="28"/>
    </row>
    <row r="205" spans="1:2" ht="12.75">
      <c r="A205" s="13" t="s">
        <v>110</v>
      </c>
      <c r="B205" s="19">
        <v>14599</v>
      </c>
    </row>
    <row r="206" spans="1:2" ht="12.75">
      <c r="A206" s="13" t="s">
        <v>113</v>
      </c>
      <c r="B206" s="56">
        <f>+B207+B208</f>
        <v>548620479</v>
      </c>
    </row>
    <row r="207" spans="1:2" ht="12.75">
      <c r="A207" s="14" t="s">
        <v>271</v>
      </c>
      <c r="B207" s="56">
        <v>508319029</v>
      </c>
    </row>
    <row r="208" spans="1:2" ht="12.75">
      <c r="A208" s="14" t="s">
        <v>272</v>
      </c>
      <c r="B208" s="19">
        <v>40301450</v>
      </c>
    </row>
    <row r="209" spans="1:2" ht="12.75">
      <c r="A209" s="13"/>
      <c r="B209" s="19"/>
    </row>
    <row r="210" spans="1:2" ht="12.75">
      <c r="A210" s="12" t="s">
        <v>114</v>
      </c>
      <c r="B210" s="19"/>
    </row>
    <row r="211" spans="1:2" ht="12.75">
      <c r="A211" s="13" t="s">
        <v>110</v>
      </c>
      <c r="B211" s="56">
        <v>4557</v>
      </c>
    </row>
    <row r="212" spans="1:2" ht="12.75">
      <c r="A212" s="16" t="s">
        <v>113</v>
      </c>
      <c r="B212" s="56">
        <f>+B213+B214</f>
        <v>215693360</v>
      </c>
    </row>
    <row r="213" spans="1:2" ht="12.75">
      <c r="A213" s="54" t="s">
        <v>271</v>
      </c>
      <c r="B213" s="56">
        <v>198014410</v>
      </c>
    </row>
    <row r="214" spans="1:2" ht="12.75">
      <c r="A214" s="57" t="s">
        <v>272</v>
      </c>
      <c r="B214" s="63">
        <v>17678950</v>
      </c>
    </row>
    <row r="215" spans="1:2" ht="12.75">
      <c r="A215" s="34"/>
      <c r="B215" s="17"/>
    </row>
    <row r="216" spans="1:2" ht="12.75">
      <c r="A216" s="33" t="s">
        <v>270</v>
      </c>
      <c r="B216" s="17"/>
    </row>
    <row r="217" spans="1:2" ht="12.75">
      <c r="A217" s="34"/>
      <c r="B217" s="17"/>
    </row>
    <row r="218" spans="1:2" ht="12.75">
      <c r="A218" s="8" t="s">
        <v>254</v>
      </c>
      <c r="B218" s="9"/>
    </row>
    <row r="222" spans="1:3" ht="15.75">
      <c r="A222" s="23" t="s">
        <v>275</v>
      </c>
      <c r="B222" s="41"/>
      <c r="C222" s="41"/>
    </row>
    <row r="223" spans="1:5" ht="25.5">
      <c r="A223" s="26"/>
      <c r="B223" s="35" t="s">
        <v>120</v>
      </c>
      <c r="C223" s="35" t="s">
        <v>116</v>
      </c>
      <c r="D223" s="35" t="s">
        <v>276</v>
      </c>
      <c r="E223" s="35" t="s">
        <v>118</v>
      </c>
    </row>
    <row r="224" spans="1:3" ht="12.75" customHeight="1">
      <c r="A224" s="11"/>
      <c r="B224" s="28"/>
      <c r="C224" s="28"/>
    </row>
    <row r="225" spans="1:5" ht="12.75">
      <c r="A225" s="58" t="s">
        <v>231</v>
      </c>
      <c r="B225" s="18">
        <f>SUM(C225:E225)</f>
        <v>126500000</v>
      </c>
      <c r="C225" s="18">
        <v>100000000</v>
      </c>
      <c r="D225" s="9">
        <v>20000000</v>
      </c>
      <c r="E225" s="9">
        <v>6500000</v>
      </c>
    </row>
    <row r="226" spans="1:5" ht="12.75">
      <c r="A226" s="58" t="s">
        <v>232</v>
      </c>
      <c r="B226" s="18">
        <f aca="true" t="shared" si="2" ref="B226:B233">SUM(C226:E226)</f>
        <v>76500000</v>
      </c>
      <c r="C226" s="18">
        <v>50000000</v>
      </c>
      <c r="D226" s="9">
        <v>20000000</v>
      </c>
      <c r="E226" s="9">
        <v>6500000</v>
      </c>
    </row>
    <row r="227" spans="1:5" ht="12.75">
      <c r="A227" s="58" t="s">
        <v>122</v>
      </c>
      <c r="B227" s="18">
        <f t="shared" si="2"/>
        <v>76381882</v>
      </c>
      <c r="C227" s="18">
        <v>68923079</v>
      </c>
      <c r="D227" s="50">
        <v>5483525</v>
      </c>
      <c r="E227" s="50">
        <v>1975278</v>
      </c>
    </row>
    <row r="228" spans="1:5" ht="12.75">
      <c r="A228" s="58" t="s">
        <v>233</v>
      </c>
      <c r="B228" s="18">
        <f t="shared" si="2"/>
        <v>225300705</v>
      </c>
      <c r="C228" s="18">
        <v>169677613</v>
      </c>
      <c r="D228" s="50">
        <v>42220414</v>
      </c>
      <c r="E228" s="50">
        <v>13402678</v>
      </c>
    </row>
    <row r="229" spans="1:5" ht="12.75">
      <c r="A229" s="58" t="s">
        <v>234</v>
      </c>
      <c r="B229" s="18">
        <f t="shared" si="2"/>
        <v>197480799</v>
      </c>
      <c r="C229" s="56">
        <v>125832588</v>
      </c>
      <c r="D229" s="50">
        <v>58553833</v>
      </c>
      <c r="E229" s="50">
        <v>13094378</v>
      </c>
    </row>
    <row r="230" spans="1:5" ht="12.75">
      <c r="A230" s="58" t="s">
        <v>123</v>
      </c>
      <c r="B230" s="18">
        <f t="shared" si="2"/>
        <v>8160061</v>
      </c>
      <c r="C230" s="50">
        <v>4838134</v>
      </c>
      <c r="D230" s="50">
        <v>3321927</v>
      </c>
      <c r="E230" s="59" t="s">
        <v>1</v>
      </c>
    </row>
    <row r="231" spans="1:5" ht="12.75">
      <c r="A231" s="58" t="s">
        <v>119</v>
      </c>
      <c r="B231" s="18">
        <f t="shared" si="2"/>
        <v>14069567</v>
      </c>
      <c r="C231" s="50">
        <v>10363089</v>
      </c>
      <c r="D231" s="50">
        <v>3056478</v>
      </c>
      <c r="E231" s="50">
        <v>650000</v>
      </c>
    </row>
    <row r="232" spans="1:5" ht="12.75">
      <c r="A232" s="58" t="s">
        <v>121</v>
      </c>
      <c r="B232" s="18">
        <f t="shared" si="2"/>
        <v>501711573</v>
      </c>
      <c r="C232" s="50">
        <v>402421138</v>
      </c>
      <c r="D232" s="50">
        <v>80688634</v>
      </c>
      <c r="E232" s="50">
        <v>18601801</v>
      </c>
    </row>
    <row r="233" spans="1:5" ht="12.75">
      <c r="A233" s="58" t="s">
        <v>235</v>
      </c>
      <c r="B233" s="18">
        <f t="shared" si="2"/>
        <v>11978122</v>
      </c>
      <c r="C233" s="50">
        <v>8969675</v>
      </c>
      <c r="D233" s="50">
        <v>2143685</v>
      </c>
      <c r="E233" s="50">
        <v>864762</v>
      </c>
    </row>
    <row r="234" spans="1:5" ht="12.75">
      <c r="A234" s="60" t="s">
        <v>236</v>
      </c>
      <c r="B234" s="61" t="s">
        <v>1</v>
      </c>
      <c r="C234" s="68">
        <v>9</v>
      </c>
      <c r="D234" s="68">
        <v>6</v>
      </c>
      <c r="E234" s="68">
        <v>6</v>
      </c>
    </row>
    <row r="235" ht="12.75">
      <c r="A235" s="1"/>
    </row>
    <row r="236" ht="12.75">
      <c r="A236" s="8" t="s">
        <v>194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N226"/>
  <sheetViews>
    <sheetView zoomScalePageLayoutView="0" workbookViewId="0" topLeftCell="A1">
      <selection activeCell="A1" sqref="A1"/>
    </sheetView>
  </sheetViews>
  <sheetFormatPr defaultColWidth="13.28125" defaultRowHeight="12.75"/>
  <cols>
    <col min="1" max="1" width="75.7109375" style="10" customWidth="1"/>
    <col min="2" max="2" width="16.28125" style="10" customWidth="1"/>
    <col min="3" max="4" width="16.00390625" style="10" customWidth="1"/>
    <col min="5" max="16384" width="13.28125" style="10" customWidth="1"/>
  </cols>
  <sheetData>
    <row r="1" s="2" customFormat="1" ht="12.75"/>
    <row r="2" s="2" customFormat="1" ht="12.75"/>
    <row r="3" s="2" customFormat="1" ht="12.75"/>
    <row r="4" s="2" customFormat="1" ht="12.75"/>
    <row r="5" s="2" customFormat="1" ht="12.75"/>
    <row r="6" spans="1:2" s="4" customFormat="1" ht="18">
      <c r="A6" s="3" t="s">
        <v>41</v>
      </c>
      <c r="B6" s="3"/>
    </row>
    <row r="7" spans="1:2" s="4" customFormat="1" ht="18">
      <c r="A7" s="3"/>
      <c r="B7" s="3"/>
    </row>
    <row r="8" spans="1:2" s="4" customFormat="1" ht="18.75" thickBot="1">
      <c r="A8" s="5" t="s">
        <v>0</v>
      </c>
      <c r="B8" s="5"/>
    </row>
    <row r="9" spans="1:2" s="4" customFormat="1" ht="12.75" customHeight="1">
      <c r="A9" s="3"/>
      <c r="B9" s="3"/>
    </row>
    <row r="10" spans="1:2" s="4" customFormat="1" ht="12.75" customHeight="1">
      <c r="A10" s="3"/>
      <c r="B10" s="3"/>
    </row>
    <row r="11" spans="1:2" s="4" customFormat="1" ht="12.75" customHeight="1">
      <c r="A11" s="3"/>
      <c r="B11" s="3"/>
    </row>
    <row r="12" spans="1:2" s="6" customFormat="1" ht="31.5">
      <c r="A12" s="23" t="s">
        <v>75</v>
      </c>
      <c r="B12" s="41"/>
    </row>
    <row r="13" spans="1:2" s="6" customFormat="1" ht="12.75" customHeight="1">
      <c r="A13" s="23"/>
      <c r="B13" s="41"/>
    </row>
    <row r="14" spans="1:2" s="6" customFormat="1" ht="12.75">
      <c r="A14" s="25" t="s">
        <v>7</v>
      </c>
      <c r="B14" s="41"/>
    </row>
    <row r="15" spans="1:2" s="7" customFormat="1" ht="18">
      <c r="A15" s="26"/>
      <c r="B15" s="47" t="s">
        <v>277</v>
      </c>
    </row>
    <row r="16" spans="1:2" s="7" customFormat="1" ht="12.75" customHeight="1">
      <c r="A16" s="11"/>
      <c r="B16" s="48"/>
    </row>
    <row r="17" spans="1:2" s="7" customFormat="1" ht="12.75" customHeight="1">
      <c r="A17" s="12" t="s">
        <v>3</v>
      </c>
      <c r="B17" s="48"/>
    </row>
    <row r="18" spans="1:2" s="4" customFormat="1" ht="12.75">
      <c r="A18" s="13" t="s">
        <v>8</v>
      </c>
      <c r="B18" s="29">
        <f>SUM(B19:B36)</f>
        <v>6570069397.72</v>
      </c>
    </row>
    <row r="19" spans="1:2" s="4" customFormat="1" ht="12.75">
      <c r="A19" s="14" t="s">
        <v>16</v>
      </c>
      <c r="B19" s="37">
        <v>2506312819.22</v>
      </c>
    </row>
    <row r="20" spans="1:2" s="4" customFormat="1" ht="12.75">
      <c r="A20" s="14" t="s">
        <v>17</v>
      </c>
      <c r="B20" s="29">
        <v>629887809.1</v>
      </c>
    </row>
    <row r="21" spans="1:2" s="4" customFormat="1" ht="12.75">
      <c r="A21" s="14" t="s">
        <v>18</v>
      </c>
      <c r="B21" s="37">
        <v>6410100.23</v>
      </c>
    </row>
    <row r="22" spans="1:2" s="4" customFormat="1" ht="12.75">
      <c r="A22" s="14" t="s">
        <v>19</v>
      </c>
      <c r="B22" s="37">
        <v>2363630.26</v>
      </c>
    </row>
    <row r="23" spans="1:2" s="4" customFormat="1" ht="12.75">
      <c r="A23" s="14" t="s">
        <v>20</v>
      </c>
      <c r="B23" s="37">
        <v>1085622703.52</v>
      </c>
    </row>
    <row r="24" spans="1:2" s="4" customFormat="1" ht="12.75">
      <c r="A24" s="14" t="s">
        <v>134</v>
      </c>
      <c r="B24" s="29">
        <v>36039502.63</v>
      </c>
    </row>
    <row r="25" spans="1:2" s="4" customFormat="1" ht="12.75">
      <c r="A25" s="15" t="s">
        <v>132</v>
      </c>
      <c r="B25" s="37">
        <v>134509165</v>
      </c>
    </row>
    <row r="26" spans="1:2" s="4" customFormat="1" ht="25.5">
      <c r="A26" s="15" t="s">
        <v>133</v>
      </c>
      <c r="B26" s="37">
        <v>989842572.65</v>
      </c>
    </row>
    <row r="27" spans="1:2" s="4" customFormat="1" ht="12.75">
      <c r="A27" s="14" t="s">
        <v>22</v>
      </c>
      <c r="B27" s="37">
        <v>18056889.04</v>
      </c>
    </row>
    <row r="28" spans="1:2" s="4" customFormat="1" ht="12.75">
      <c r="A28" s="14" t="s">
        <v>23</v>
      </c>
      <c r="B28" s="37">
        <v>12444921.58</v>
      </c>
    </row>
    <row r="29" spans="1:2" s="4" customFormat="1" ht="12.75">
      <c r="A29" s="14" t="s">
        <v>24</v>
      </c>
      <c r="B29" s="37">
        <v>462431.06</v>
      </c>
    </row>
    <row r="30" spans="1:2" s="4" customFormat="1" ht="12.75">
      <c r="A30" s="14" t="s">
        <v>25</v>
      </c>
      <c r="B30" s="37">
        <v>10500000</v>
      </c>
    </row>
    <row r="31" spans="1:2" s="4" customFormat="1" ht="12.75">
      <c r="A31" s="14" t="s">
        <v>26</v>
      </c>
      <c r="B31" s="62">
        <v>1154625</v>
      </c>
    </row>
    <row r="32" spans="1:2" s="4" customFormat="1" ht="12.75">
      <c r="A32" s="14" t="s">
        <v>27</v>
      </c>
      <c r="B32" s="37">
        <v>344474903.26</v>
      </c>
    </row>
    <row r="33" spans="1:2" s="4" customFormat="1" ht="12.75">
      <c r="A33" s="14" t="s">
        <v>2</v>
      </c>
      <c r="B33" s="37">
        <v>621607179.39</v>
      </c>
    </row>
    <row r="34" spans="1:2" s="4" customFormat="1" ht="12.75">
      <c r="A34" s="14" t="s">
        <v>9</v>
      </c>
      <c r="B34" s="37">
        <v>154109466.84</v>
      </c>
    </row>
    <row r="35" spans="1:2" s="4" customFormat="1" ht="12.75">
      <c r="A35" s="14" t="s">
        <v>10</v>
      </c>
      <c r="B35" s="37">
        <v>10537853.94</v>
      </c>
    </row>
    <row r="36" spans="1:2" s="4" customFormat="1" ht="12.75">
      <c r="A36" s="14" t="s">
        <v>28</v>
      </c>
      <c r="B36" s="37">
        <v>5732825</v>
      </c>
    </row>
    <row r="37" spans="1:2" s="4" customFormat="1" ht="12.75">
      <c r="A37" s="13" t="s">
        <v>11</v>
      </c>
      <c r="B37" s="29">
        <f>SUM(B38:B41)</f>
        <v>15502045038.63</v>
      </c>
    </row>
    <row r="38" spans="1:2" s="4" customFormat="1" ht="12.75">
      <c r="A38" s="14" t="s">
        <v>29</v>
      </c>
      <c r="B38" s="37">
        <v>10325700338.63</v>
      </c>
    </row>
    <row r="39" spans="1:2" s="4" customFormat="1" ht="12.75">
      <c r="A39" s="14" t="s">
        <v>30</v>
      </c>
      <c r="B39" s="37">
        <v>4862054425</v>
      </c>
    </row>
    <row r="40" spans="1:2" s="4" customFormat="1" ht="12.75">
      <c r="A40" s="14" t="s">
        <v>13</v>
      </c>
      <c r="B40" s="37">
        <v>312311050</v>
      </c>
    </row>
    <row r="41" spans="1:2" s="4" customFormat="1" ht="25.5">
      <c r="A41" s="15" t="s">
        <v>136</v>
      </c>
      <c r="B41" s="37">
        <v>1979225</v>
      </c>
    </row>
    <row r="42" spans="1:2" s="4" customFormat="1" ht="12.75">
      <c r="A42" s="16"/>
      <c r="B42" s="37"/>
    </row>
    <row r="43" spans="1:2" s="4" customFormat="1" ht="12.75">
      <c r="A43" s="12" t="s">
        <v>5</v>
      </c>
      <c r="B43" s="37"/>
    </row>
    <row r="44" spans="1:2" s="4" customFormat="1" ht="12.75">
      <c r="A44" s="13" t="s">
        <v>8</v>
      </c>
      <c r="B44" s="29">
        <f>SUM(A45:B57)</f>
        <v>6570069397.72</v>
      </c>
    </row>
    <row r="45" spans="1:2" s="4" customFormat="1" ht="12.75">
      <c r="A45" s="14" t="s">
        <v>14</v>
      </c>
      <c r="B45" s="37">
        <v>150000000</v>
      </c>
    </row>
    <row r="46" spans="1:2" s="4" customFormat="1" ht="12.75">
      <c r="A46" s="14" t="s">
        <v>6</v>
      </c>
      <c r="B46" s="29">
        <v>32000000</v>
      </c>
    </row>
    <row r="47" spans="1:2" s="4" customFormat="1" ht="12.75">
      <c r="A47" s="14" t="s">
        <v>253</v>
      </c>
      <c r="B47" s="29">
        <v>30000000</v>
      </c>
    </row>
    <row r="48" spans="1:2" s="4" customFormat="1" ht="12.75">
      <c r="A48" s="14" t="s">
        <v>4</v>
      </c>
      <c r="B48" s="37">
        <v>30399224.9</v>
      </c>
    </row>
    <row r="49" spans="1:2" s="4" customFormat="1" ht="12.75">
      <c r="A49" s="14" t="s">
        <v>31</v>
      </c>
      <c r="B49" s="37">
        <v>3866919750</v>
      </c>
    </row>
    <row r="50" spans="1:2" s="4" customFormat="1" ht="12.75">
      <c r="A50" s="14" t="s">
        <v>2</v>
      </c>
      <c r="B50" s="37">
        <v>1059949144.36</v>
      </c>
    </row>
    <row r="51" spans="1:2" s="4" customFormat="1" ht="12.75">
      <c r="A51" s="14" t="s">
        <v>32</v>
      </c>
      <c r="B51" s="37">
        <v>2741473.89</v>
      </c>
    </row>
    <row r="52" spans="1:2" s="4" customFormat="1" ht="12.75">
      <c r="A52" s="14" t="s">
        <v>34</v>
      </c>
      <c r="B52" s="37">
        <v>7375809.41</v>
      </c>
    </row>
    <row r="53" spans="1:2" s="4" customFormat="1" ht="12.75">
      <c r="A53" s="14" t="s">
        <v>35</v>
      </c>
      <c r="B53" s="37">
        <v>64915750.42</v>
      </c>
    </row>
    <row r="54" spans="1:2" s="4" customFormat="1" ht="12.75">
      <c r="A54" s="14" t="s">
        <v>9</v>
      </c>
      <c r="B54" s="29">
        <v>122157694.74</v>
      </c>
    </row>
    <row r="55" spans="1:2" s="4" customFormat="1" ht="12.75">
      <c r="A55" s="14" t="s">
        <v>36</v>
      </c>
      <c r="B55" s="37">
        <v>433860491.09</v>
      </c>
    </row>
    <row r="56" spans="1:2" s="4" customFormat="1" ht="12.75">
      <c r="A56" s="14" t="s">
        <v>37</v>
      </c>
      <c r="B56" s="37">
        <v>68884067.17</v>
      </c>
    </row>
    <row r="57" spans="1:2" s="4" customFormat="1" ht="12.75">
      <c r="A57" s="54" t="s">
        <v>38</v>
      </c>
      <c r="B57" s="37">
        <v>700865991.74</v>
      </c>
    </row>
    <row r="58" spans="1:2" s="4" customFormat="1" ht="12.75">
      <c r="A58" s="16" t="s">
        <v>11</v>
      </c>
      <c r="B58" s="29">
        <f>SUM(B59:B60)</f>
        <v>15502045038.63</v>
      </c>
    </row>
    <row r="59" spans="1:2" s="4" customFormat="1" ht="12.75">
      <c r="A59" s="54" t="s">
        <v>39</v>
      </c>
      <c r="B59" s="66">
        <v>10325700338.63</v>
      </c>
    </row>
    <row r="60" spans="1:2" s="4" customFormat="1" ht="12.75">
      <c r="A60" s="57" t="s">
        <v>12</v>
      </c>
      <c r="B60" s="67">
        <v>5176344700</v>
      </c>
    </row>
    <row r="61" spans="1:2" s="4" customFormat="1" ht="12.75">
      <c r="A61" s="34"/>
      <c r="B61" s="17"/>
    </row>
    <row r="62" spans="1:2" s="4" customFormat="1" ht="12.75">
      <c r="A62" s="33" t="s">
        <v>278</v>
      </c>
      <c r="B62" s="17"/>
    </row>
    <row r="63" spans="1:2" s="4" customFormat="1" ht="12.75">
      <c r="A63" s="34"/>
      <c r="B63" s="17"/>
    </row>
    <row r="64" spans="1:2" ht="12.75">
      <c r="A64" s="8" t="s">
        <v>279</v>
      </c>
      <c r="B64" s="9"/>
    </row>
    <row r="65" spans="1:2" ht="12.75">
      <c r="A65" s="1"/>
      <c r="B65" s="9"/>
    </row>
    <row r="66" spans="1:2" ht="12.75">
      <c r="A66" s="1"/>
      <c r="B66" s="9"/>
    </row>
    <row r="67" spans="1:2" ht="12.75">
      <c r="A67" s="1"/>
      <c r="B67" s="9"/>
    </row>
    <row r="68" spans="1:2" ht="34.5">
      <c r="A68" s="23" t="s">
        <v>337</v>
      </c>
      <c r="B68" s="24"/>
    </row>
    <row r="69" spans="1:2" ht="15.75">
      <c r="A69" s="23"/>
      <c r="B69" s="24"/>
    </row>
    <row r="70" spans="1:2" ht="12.75">
      <c r="A70" s="25" t="s">
        <v>7</v>
      </c>
      <c r="B70" s="24"/>
    </row>
    <row r="71" spans="1:4" ht="18">
      <c r="A71" s="26"/>
      <c r="B71" s="27" t="s">
        <v>120</v>
      </c>
      <c r="C71" s="76" t="s">
        <v>334</v>
      </c>
      <c r="D71" s="76" t="s">
        <v>335</v>
      </c>
    </row>
    <row r="72" spans="1:2" ht="18">
      <c r="A72" s="11"/>
      <c r="B72" s="18"/>
    </row>
    <row r="73" spans="1:4" ht="12.75">
      <c r="A73" s="12" t="s">
        <v>152</v>
      </c>
      <c r="B73" s="28">
        <f>+B74+B80</f>
        <v>2445925754.42</v>
      </c>
      <c r="C73" s="28">
        <f>+C74+C80</f>
        <v>2427487981.58</v>
      </c>
      <c r="D73" s="28">
        <f>+D74+D80</f>
        <v>18437772.79</v>
      </c>
    </row>
    <row r="74" spans="1:4" ht="12.75">
      <c r="A74" s="13" t="s">
        <v>205</v>
      </c>
      <c r="B74" s="29">
        <f>SUM(B75:B79)</f>
        <v>507787805.18</v>
      </c>
      <c r="C74" s="29">
        <f>SUM(C75:C79)</f>
        <v>504647288.03</v>
      </c>
      <c r="D74" s="29">
        <f>SUM(D75:D79)</f>
        <v>3140517.5</v>
      </c>
    </row>
    <row r="75" spans="1:4" ht="12.75">
      <c r="A75" s="14" t="s">
        <v>267</v>
      </c>
      <c r="B75" s="30">
        <v>128968082.44</v>
      </c>
      <c r="C75" s="30">
        <v>128968082.44</v>
      </c>
      <c r="D75" s="86" t="s">
        <v>1</v>
      </c>
    </row>
    <row r="76" spans="1:4" ht="12.75">
      <c r="A76" s="14" t="s">
        <v>207</v>
      </c>
      <c r="B76" s="30">
        <v>13900000</v>
      </c>
      <c r="C76" s="30">
        <v>13900000</v>
      </c>
      <c r="D76" s="86" t="s">
        <v>1</v>
      </c>
    </row>
    <row r="77" spans="1:4" ht="12.75">
      <c r="A77" s="14" t="s">
        <v>208</v>
      </c>
      <c r="B77" s="30">
        <v>209241300</v>
      </c>
      <c r="C77" s="30">
        <v>206500000</v>
      </c>
      <c r="D77" s="30">
        <v>2741300</v>
      </c>
    </row>
    <row r="78" spans="1:4" ht="12.75">
      <c r="A78" s="14" t="s">
        <v>209</v>
      </c>
      <c r="B78" s="30">
        <v>145716220</v>
      </c>
      <c r="C78" s="29">
        <v>145700000</v>
      </c>
      <c r="D78" s="30">
        <v>16220</v>
      </c>
    </row>
    <row r="79" spans="1:4" ht="12.75">
      <c r="A79" s="14" t="s">
        <v>100</v>
      </c>
      <c r="B79" s="30">
        <v>9962202.74</v>
      </c>
      <c r="C79" s="30">
        <v>9579205.59</v>
      </c>
      <c r="D79" s="30">
        <v>382997.5</v>
      </c>
    </row>
    <row r="80" spans="1:4" ht="12.75">
      <c r="A80" s="13" t="s">
        <v>206</v>
      </c>
      <c r="B80" s="30">
        <f>SUM(B81:B85)</f>
        <v>1938137949.24</v>
      </c>
      <c r="C80" s="30">
        <f>SUM(C81:C85)</f>
        <v>1922840693.55</v>
      </c>
      <c r="D80" s="30">
        <f>SUM(D81:D85)</f>
        <v>15297255.290000001</v>
      </c>
    </row>
    <row r="81" spans="1:4" ht="12.75">
      <c r="A81" s="14" t="s">
        <v>211</v>
      </c>
      <c r="B81" s="30">
        <v>309867237.4</v>
      </c>
      <c r="C81" s="29">
        <v>305200000</v>
      </c>
      <c r="D81" s="29">
        <v>4667237</v>
      </c>
    </row>
    <row r="82" spans="1:4" ht="12.75">
      <c r="A82" s="14" t="s">
        <v>212</v>
      </c>
      <c r="B82" s="30">
        <v>621150982.2</v>
      </c>
      <c r="C82" s="29">
        <v>618206400</v>
      </c>
      <c r="D82" s="29">
        <v>2944582.2</v>
      </c>
    </row>
    <row r="83" spans="1:4" ht="12.75">
      <c r="A83" s="14" t="s">
        <v>213</v>
      </c>
      <c r="B83" s="30">
        <v>458457.9</v>
      </c>
      <c r="C83" s="29">
        <v>418200</v>
      </c>
      <c r="D83" s="29">
        <v>40257.9</v>
      </c>
    </row>
    <row r="84" spans="1:4" ht="12.75">
      <c r="A84" s="14" t="s">
        <v>214</v>
      </c>
      <c r="B84" s="30">
        <v>1004328161.69</v>
      </c>
      <c r="C84" s="29">
        <v>996735600</v>
      </c>
      <c r="D84" s="29">
        <v>7592561.69</v>
      </c>
    </row>
    <row r="85" spans="1:4" ht="12.75">
      <c r="A85" s="14" t="s">
        <v>215</v>
      </c>
      <c r="B85" s="30">
        <v>2333110.05</v>
      </c>
      <c r="C85" s="66">
        <v>2280493.55</v>
      </c>
      <c r="D85" s="37">
        <v>52616.5</v>
      </c>
    </row>
    <row r="86" spans="1:4" ht="12.75">
      <c r="A86" s="54"/>
      <c r="B86" s="38"/>
      <c r="C86" s="38"/>
      <c r="D86" s="38"/>
    </row>
    <row r="87" spans="1:4" ht="12.75">
      <c r="A87" s="51" t="s">
        <v>17</v>
      </c>
      <c r="B87" s="32">
        <v>629887809.1</v>
      </c>
      <c r="C87" s="32">
        <v>370890028</v>
      </c>
      <c r="D87" s="32">
        <v>258997781.1</v>
      </c>
    </row>
    <row r="88" spans="1:2" ht="12.75">
      <c r="A88" s="1"/>
      <c r="B88" s="9"/>
    </row>
    <row r="89" spans="1:2" ht="12.75">
      <c r="A89" s="33" t="s">
        <v>278</v>
      </c>
      <c r="B89" s="17"/>
    </row>
    <row r="90" spans="1:2" ht="12.75">
      <c r="A90" s="34"/>
      <c r="B90" s="17"/>
    </row>
    <row r="91" spans="1:2" ht="12.75">
      <c r="A91" s="8" t="s">
        <v>279</v>
      </c>
      <c r="B91" s="9"/>
    </row>
    <row r="92" spans="1:2" ht="12.75">
      <c r="A92" s="8"/>
      <c r="B92" s="9"/>
    </row>
    <row r="93" spans="1:2" ht="12.75">
      <c r="A93" s="8"/>
      <c r="B93" s="9"/>
    </row>
    <row r="94" spans="1:2" ht="12.75">
      <c r="A94" s="1"/>
      <c r="B94" s="9"/>
    </row>
    <row r="95" spans="1:2" ht="31.5">
      <c r="A95" s="23" t="s">
        <v>310</v>
      </c>
      <c r="B95" s="41"/>
    </row>
    <row r="96" spans="1:2" ht="15" customHeight="1">
      <c r="A96" s="26"/>
      <c r="B96" s="76">
        <v>1919</v>
      </c>
    </row>
    <row r="97" spans="1:2" ht="12.75" customHeight="1">
      <c r="A97" s="11"/>
      <c r="B97" s="48"/>
    </row>
    <row r="98" spans="1:2" ht="12.75" customHeight="1">
      <c r="A98" s="74" t="s">
        <v>120</v>
      </c>
      <c r="B98" s="48"/>
    </row>
    <row r="99" spans="1:2" ht="12.75" customHeight="1">
      <c r="A99" s="75" t="s">
        <v>296</v>
      </c>
      <c r="B99" s="50">
        <v>34253769</v>
      </c>
    </row>
    <row r="100" spans="1:2" ht="12.75" customHeight="1">
      <c r="A100" s="75" t="s">
        <v>297</v>
      </c>
      <c r="B100" s="18">
        <v>3866919750</v>
      </c>
    </row>
    <row r="101" spans="1:2" ht="12.75" customHeight="1">
      <c r="A101" s="11"/>
      <c r="B101" s="50"/>
    </row>
    <row r="102" spans="1:2" ht="12.75" customHeight="1">
      <c r="A102" s="58" t="s">
        <v>67</v>
      </c>
      <c r="B102" s="50"/>
    </row>
    <row r="103" spans="1:2" ht="12.75" customHeight="1">
      <c r="A103" s="75" t="s">
        <v>296</v>
      </c>
      <c r="B103" s="18">
        <v>1083369</v>
      </c>
    </row>
    <row r="104" spans="1:2" ht="12.75" customHeight="1">
      <c r="A104" s="75" t="s">
        <v>297</v>
      </c>
      <c r="B104" s="18">
        <v>1083369000</v>
      </c>
    </row>
    <row r="105" spans="1:2" ht="12.75" customHeight="1">
      <c r="A105" s="11"/>
      <c r="B105" s="50"/>
    </row>
    <row r="106" spans="1:2" ht="12.75" customHeight="1">
      <c r="A106" s="74" t="s">
        <v>299</v>
      </c>
      <c r="B106" s="50"/>
    </row>
    <row r="107" spans="1:2" ht="12.75" customHeight="1">
      <c r="A107" s="75" t="s">
        <v>296</v>
      </c>
      <c r="B107" s="18">
        <v>1225738</v>
      </c>
    </row>
    <row r="108" spans="1:2" ht="12.75" customHeight="1">
      <c r="A108" s="75" t="s">
        <v>297</v>
      </c>
      <c r="B108" s="18">
        <v>612869000</v>
      </c>
    </row>
    <row r="109" spans="1:2" ht="12.75" customHeight="1">
      <c r="A109" s="11"/>
      <c r="B109" s="50"/>
    </row>
    <row r="110" spans="1:2" ht="12.75" customHeight="1">
      <c r="A110" s="74" t="s">
        <v>298</v>
      </c>
      <c r="B110" s="50"/>
    </row>
    <row r="111" spans="1:2" ht="12.75" customHeight="1">
      <c r="A111" s="75" t="s">
        <v>296</v>
      </c>
      <c r="B111" s="18">
        <v>330</v>
      </c>
    </row>
    <row r="112" spans="1:2" ht="12.75" customHeight="1">
      <c r="A112" s="75" t="s">
        <v>297</v>
      </c>
      <c r="B112" s="18">
        <v>82500</v>
      </c>
    </row>
    <row r="113" spans="1:2" ht="12.75" customHeight="1">
      <c r="A113" s="11"/>
      <c r="B113" s="50"/>
    </row>
    <row r="114" spans="1:2" ht="12.75" customHeight="1">
      <c r="A114" s="74" t="s">
        <v>309</v>
      </c>
      <c r="B114" s="50"/>
    </row>
    <row r="115" spans="1:2" ht="12.75" customHeight="1">
      <c r="A115" s="75" t="s">
        <v>296</v>
      </c>
      <c r="B115" s="18">
        <v>1010</v>
      </c>
    </row>
    <row r="116" spans="1:2" ht="12.75" customHeight="1">
      <c r="A116" s="75" t="s">
        <v>297</v>
      </c>
      <c r="B116" s="18">
        <v>126250</v>
      </c>
    </row>
    <row r="117" spans="1:2" ht="12.75" customHeight="1">
      <c r="A117" s="11"/>
      <c r="B117" s="50"/>
    </row>
    <row r="118" spans="1:2" ht="12.75" customHeight="1">
      <c r="A118" s="74" t="s">
        <v>308</v>
      </c>
      <c r="B118" s="50"/>
    </row>
    <row r="119" spans="1:2" ht="12.75" customHeight="1">
      <c r="A119" s="75" t="s">
        <v>296</v>
      </c>
      <c r="B119" s="18">
        <v>14611429</v>
      </c>
    </row>
    <row r="120" spans="1:2" ht="12.75" customHeight="1">
      <c r="A120" s="75" t="s">
        <v>297</v>
      </c>
      <c r="B120" s="18">
        <v>1461142900</v>
      </c>
    </row>
    <row r="121" spans="1:2" ht="12.75" customHeight="1">
      <c r="A121" s="11"/>
      <c r="B121" s="50"/>
    </row>
    <row r="122" spans="1:2" ht="12.75" customHeight="1">
      <c r="A122" s="74" t="s">
        <v>306</v>
      </c>
      <c r="B122" s="50"/>
    </row>
    <row r="123" spans="1:2" ht="12.75" customHeight="1">
      <c r="A123" s="75" t="s">
        <v>296</v>
      </c>
      <c r="B123" s="18">
        <v>11041311</v>
      </c>
    </row>
    <row r="124" spans="1:2" ht="12.75" customHeight="1">
      <c r="A124" s="75" t="s">
        <v>297</v>
      </c>
      <c r="B124" s="18">
        <v>552065550</v>
      </c>
    </row>
    <row r="125" spans="1:2" ht="12.75" customHeight="1">
      <c r="A125" s="74"/>
      <c r="B125" s="50"/>
    </row>
    <row r="126" spans="1:2" ht="12.75" customHeight="1">
      <c r="A126" s="74" t="s">
        <v>307</v>
      </c>
      <c r="B126" s="50"/>
    </row>
    <row r="127" spans="1:2" ht="12.75" customHeight="1">
      <c r="A127" s="75" t="s">
        <v>296</v>
      </c>
      <c r="B127" s="18">
        <v>6290582</v>
      </c>
    </row>
    <row r="128" spans="1:2" ht="12.75" customHeight="1">
      <c r="A128" s="77" t="s">
        <v>297</v>
      </c>
      <c r="B128" s="78">
        <v>157264550</v>
      </c>
    </row>
    <row r="129" ht="12.75">
      <c r="B129" s="30"/>
    </row>
    <row r="130" ht="12.75">
      <c r="A130" s="8" t="s">
        <v>295</v>
      </c>
    </row>
    <row r="134" spans="1:2" s="6" customFormat="1" ht="31.5">
      <c r="A134" s="23" t="s">
        <v>163</v>
      </c>
      <c r="B134" s="24"/>
    </row>
    <row r="135" spans="1:2" s="6" customFormat="1" ht="12.75" customHeight="1">
      <c r="A135" s="23"/>
      <c r="B135" s="24"/>
    </row>
    <row r="136" spans="1:2" s="6" customFormat="1" ht="12.75">
      <c r="A136" s="25" t="s">
        <v>7</v>
      </c>
      <c r="B136" s="24"/>
    </row>
    <row r="137" spans="1:2" s="7" customFormat="1" ht="18">
      <c r="A137" s="26"/>
      <c r="B137" s="27" t="s">
        <v>280</v>
      </c>
    </row>
    <row r="138" spans="1:2" s="7" customFormat="1" ht="12.75" customHeight="1">
      <c r="A138" s="11"/>
      <c r="B138" s="18"/>
    </row>
    <row r="139" spans="1:2" s="7" customFormat="1" ht="12.75" customHeight="1">
      <c r="A139" s="12" t="s">
        <v>3</v>
      </c>
      <c r="B139" s="28">
        <f>SUM(B140:B156)</f>
        <v>405784357.14000005</v>
      </c>
    </row>
    <row r="140" spans="1:2" s="4" customFormat="1" ht="12.75">
      <c r="A140" s="13" t="s">
        <v>166</v>
      </c>
      <c r="B140" s="29">
        <v>25000000</v>
      </c>
    </row>
    <row r="141" spans="1:2" s="4" customFormat="1" ht="12.75">
      <c r="A141" s="13" t="s">
        <v>167</v>
      </c>
      <c r="B141" s="37">
        <v>3672890.81</v>
      </c>
    </row>
    <row r="142" spans="1:2" s="4" customFormat="1" ht="12.75">
      <c r="A142" s="13" t="s">
        <v>219</v>
      </c>
      <c r="B142" s="29">
        <v>526112.12</v>
      </c>
    </row>
    <row r="143" spans="1:2" s="4" customFormat="1" ht="12.75">
      <c r="A143" s="13" t="s">
        <v>220</v>
      </c>
      <c r="B143" s="37">
        <v>21910758.73</v>
      </c>
    </row>
    <row r="144" spans="1:2" s="4" customFormat="1" ht="12.75">
      <c r="A144" s="13" t="s">
        <v>175</v>
      </c>
      <c r="B144" s="37">
        <v>17288562.3</v>
      </c>
    </row>
    <row r="145" spans="1:2" s="4" customFormat="1" ht="12.75">
      <c r="A145" s="13" t="s">
        <v>176</v>
      </c>
      <c r="B145" s="37">
        <v>3116011.4</v>
      </c>
    </row>
    <row r="146" spans="1:2" s="4" customFormat="1" ht="12.75">
      <c r="A146" s="13" t="s">
        <v>2</v>
      </c>
      <c r="B146" s="29">
        <v>4270359.3</v>
      </c>
    </row>
    <row r="147" spans="1:2" s="4" customFormat="1" ht="12.75">
      <c r="A147" s="13" t="s">
        <v>221</v>
      </c>
      <c r="B147" s="37">
        <v>2541689.19</v>
      </c>
    </row>
    <row r="148" spans="1:2" s="4" customFormat="1" ht="12.75">
      <c r="A148" s="13" t="s">
        <v>172</v>
      </c>
      <c r="B148" s="37">
        <v>10000</v>
      </c>
    </row>
    <row r="149" spans="1:2" s="4" customFormat="1" ht="12.75">
      <c r="A149" s="13" t="s">
        <v>169</v>
      </c>
      <c r="B149" s="37">
        <v>303676686.89</v>
      </c>
    </row>
    <row r="150" spans="1:2" s="4" customFormat="1" ht="12.75">
      <c r="A150" s="13" t="s">
        <v>222</v>
      </c>
      <c r="B150" s="37">
        <v>9488750</v>
      </c>
    </row>
    <row r="151" spans="1:2" s="4" customFormat="1" ht="12.75">
      <c r="A151" s="13" t="s">
        <v>223</v>
      </c>
      <c r="B151" s="37">
        <v>552123.2</v>
      </c>
    </row>
    <row r="152" spans="1:2" s="4" customFormat="1" ht="12.75">
      <c r="A152" s="13" t="s">
        <v>224</v>
      </c>
      <c r="B152" s="37">
        <v>10785783.11</v>
      </c>
    </row>
    <row r="153" spans="1:2" s="4" customFormat="1" ht="12.75">
      <c r="A153" s="13" t="s">
        <v>178</v>
      </c>
      <c r="B153" s="37">
        <v>327346.44</v>
      </c>
    </row>
    <row r="154" spans="1:2" s="4" customFormat="1" ht="12.75">
      <c r="A154" s="13" t="s">
        <v>177</v>
      </c>
      <c r="B154" s="37">
        <v>1399407.48</v>
      </c>
    </row>
    <row r="155" spans="1:2" s="4" customFormat="1" ht="12.75">
      <c r="A155" s="13" t="s">
        <v>179</v>
      </c>
      <c r="B155" s="37">
        <v>17684.3</v>
      </c>
    </row>
    <row r="156" spans="1:2" s="4" customFormat="1" ht="12.75">
      <c r="A156" s="13" t="s">
        <v>100</v>
      </c>
      <c r="B156" s="37">
        <v>1200191.87</v>
      </c>
    </row>
    <row r="157" spans="1:2" s="4" customFormat="1" ht="12.75">
      <c r="A157" s="13"/>
      <c r="B157" s="37"/>
    </row>
    <row r="158" spans="1:2" s="4" customFormat="1" ht="12.75">
      <c r="A158" s="13" t="s">
        <v>180</v>
      </c>
      <c r="B158" s="37">
        <v>365755998.99</v>
      </c>
    </row>
    <row r="159" spans="1:2" s="4" customFormat="1" ht="12.75">
      <c r="A159" s="13"/>
      <c r="B159" s="37"/>
    </row>
    <row r="160" spans="1:2" s="4" customFormat="1" ht="12.75">
      <c r="A160" s="12" t="s">
        <v>5</v>
      </c>
      <c r="B160" s="37">
        <f>SUM(B161:B176)</f>
        <v>405784357.14</v>
      </c>
    </row>
    <row r="161" spans="1:2" s="4" customFormat="1" ht="12.75">
      <c r="A161" s="13" t="s">
        <v>181</v>
      </c>
      <c r="B161" s="29">
        <v>50000000</v>
      </c>
    </row>
    <row r="162" spans="1:2" s="4" customFormat="1" ht="12.75">
      <c r="A162" s="13" t="s">
        <v>103</v>
      </c>
      <c r="B162" s="37">
        <v>6043160.3</v>
      </c>
    </row>
    <row r="163" spans="1:2" s="4" customFormat="1" ht="12.75">
      <c r="A163" s="53" t="s">
        <v>182</v>
      </c>
      <c r="B163" s="29">
        <v>2701943.47</v>
      </c>
    </row>
    <row r="164" spans="1:2" s="4" customFormat="1" ht="12.75">
      <c r="A164" s="13" t="s">
        <v>2</v>
      </c>
      <c r="B164" s="37">
        <v>11350946.89</v>
      </c>
    </row>
    <row r="165" spans="1:2" s="4" customFormat="1" ht="12.75">
      <c r="A165" s="13" t="s">
        <v>225</v>
      </c>
      <c r="B165" s="37">
        <v>303674319.86</v>
      </c>
    </row>
    <row r="166" spans="1:2" s="4" customFormat="1" ht="12.75">
      <c r="A166" s="13" t="s">
        <v>184</v>
      </c>
      <c r="B166" s="37">
        <v>1388680.14</v>
      </c>
    </row>
    <row r="167" spans="1:2" s="4" customFormat="1" ht="12.75">
      <c r="A167" s="13" t="s">
        <v>226</v>
      </c>
      <c r="B167" s="37">
        <v>2374929.5</v>
      </c>
    </row>
    <row r="168" spans="1:2" s="4" customFormat="1" ht="12.75">
      <c r="A168" s="13" t="s">
        <v>227</v>
      </c>
      <c r="B168" s="29">
        <v>3861480</v>
      </c>
    </row>
    <row r="169" spans="1:2" s="4" customFormat="1" ht="12.75">
      <c r="A169" s="13" t="s">
        <v>186</v>
      </c>
      <c r="B169" s="29">
        <v>13186587.92</v>
      </c>
    </row>
    <row r="170" spans="1:2" s="4" customFormat="1" ht="12.75">
      <c r="A170" s="16" t="s">
        <v>228</v>
      </c>
      <c r="B170" s="37">
        <v>4419813.66</v>
      </c>
    </row>
    <row r="171" spans="1:2" s="4" customFormat="1" ht="12.75">
      <c r="A171" s="13" t="s">
        <v>229</v>
      </c>
      <c r="B171" s="37">
        <v>9998.58</v>
      </c>
    </row>
    <row r="172" spans="1:2" s="4" customFormat="1" ht="12.75">
      <c r="A172" s="13" t="s">
        <v>100</v>
      </c>
      <c r="B172" s="37">
        <v>3304553.26</v>
      </c>
    </row>
    <row r="173" spans="1:2" s="4" customFormat="1" ht="12.75">
      <c r="A173" s="16"/>
      <c r="B173" s="37"/>
    </row>
    <row r="174" spans="1:2" s="4" customFormat="1" ht="12.75">
      <c r="A174" s="16" t="s">
        <v>4</v>
      </c>
      <c r="B174" s="37"/>
    </row>
    <row r="175" spans="1:2" s="4" customFormat="1" ht="12.75">
      <c r="A175" s="54" t="s">
        <v>269</v>
      </c>
      <c r="B175" s="37">
        <v>3376712.22</v>
      </c>
    </row>
    <row r="176" spans="1:2" s="4" customFormat="1" ht="12.75">
      <c r="A176" s="54" t="s">
        <v>189</v>
      </c>
      <c r="B176" s="37">
        <v>91231.34</v>
      </c>
    </row>
    <row r="177" spans="1:2" ht="12.75">
      <c r="A177" s="16"/>
      <c r="B177" s="37"/>
    </row>
    <row r="178" spans="1:2" ht="12.75">
      <c r="A178" s="31" t="s">
        <v>190</v>
      </c>
      <c r="B178" s="55">
        <v>365755998.99</v>
      </c>
    </row>
    <row r="179" spans="1:2" ht="12.75">
      <c r="A179" s="16"/>
      <c r="B179" s="19"/>
    </row>
    <row r="180" spans="1:2" ht="12.75">
      <c r="A180" s="40" t="s">
        <v>278</v>
      </c>
      <c r="B180" s="9"/>
    </row>
    <row r="181" spans="1:2" ht="12.75">
      <c r="A181" s="40"/>
      <c r="B181" s="9"/>
    </row>
    <row r="182" spans="1:2" ht="12.75">
      <c r="A182" s="8" t="s">
        <v>279</v>
      </c>
      <c r="B182" s="9"/>
    </row>
    <row r="183" spans="1:2" ht="12.75">
      <c r="A183" s="8"/>
      <c r="B183" s="9"/>
    </row>
    <row r="184" spans="1:2" ht="12.75">
      <c r="A184" s="8"/>
      <c r="B184" s="9"/>
    </row>
    <row r="185" spans="1:2" ht="12.75">
      <c r="A185" s="8"/>
      <c r="B185" s="9"/>
    </row>
    <row r="186" spans="1:2" ht="31.5">
      <c r="A186" s="23" t="s">
        <v>107</v>
      </c>
      <c r="B186" s="41"/>
    </row>
    <row r="187" spans="1:2" ht="18">
      <c r="A187" s="26"/>
      <c r="B187" s="47" t="s">
        <v>277</v>
      </c>
    </row>
    <row r="188" spans="1:2" ht="12.75" customHeight="1">
      <c r="A188" s="11"/>
      <c r="B188" s="28"/>
    </row>
    <row r="189" spans="1:2" ht="12.75">
      <c r="A189" s="12" t="s">
        <v>109</v>
      </c>
      <c r="B189" s="28"/>
    </row>
    <row r="190" spans="1:2" ht="12.75">
      <c r="A190" s="13" t="s">
        <v>110</v>
      </c>
      <c r="B190" s="19">
        <v>15367</v>
      </c>
    </row>
    <row r="191" spans="1:2" ht="12.75">
      <c r="A191" s="13" t="s">
        <v>113</v>
      </c>
      <c r="B191" s="56">
        <f>+B192+B193</f>
        <v>591866029</v>
      </c>
    </row>
    <row r="192" spans="1:2" ht="12.75">
      <c r="A192" s="14" t="s">
        <v>282</v>
      </c>
      <c r="B192" s="56">
        <v>548620479</v>
      </c>
    </row>
    <row r="193" spans="1:2" ht="12.75">
      <c r="A193" s="14" t="s">
        <v>283</v>
      </c>
      <c r="B193" s="19">
        <v>43245550</v>
      </c>
    </row>
    <row r="194" spans="1:2" ht="12.75">
      <c r="A194" s="13"/>
      <c r="B194" s="19"/>
    </row>
    <row r="195" spans="1:2" ht="12.75">
      <c r="A195" s="12" t="s">
        <v>114</v>
      </c>
      <c r="B195" s="19"/>
    </row>
    <row r="196" spans="1:2" ht="12.75">
      <c r="A196" s="13" t="s">
        <v>110</v>
      </c>
      <c r="B196" s="56">
        <v>4870</v>
      </c>
    </row>
    <row r="197" spans="1:2" ht="12.75">
      <c r="A197" s="16" t="s">
        <v>113</v>
      </c>
      <c r="B197" s="56">
        <f>+B198+B199</f>
        <v>237288610</v>
      </c>
    </row>
    <row r="198" spans="1:2" ht="12.75">
      <c r="A198" s="54" t="s">
        <v>282</v>
      </c>
      <c r="B198" s="56">
        <v>215693360</v>
      </c>
    </row>
    <row r="199" spans="1:2" ht="12.75">
      <c r="A199" s="57" t="s">
        <v>283</v>
      </c>
      <c r="B199" s="63">
        <v>21595250</v>
      </c>
    </row>
    <row r="200" spans="1:2" ht="12.75">
      <c r="A200" s="34"/>
      <c r="B200" s="17"/>
    </row>
    <row r="201" spans="1:2" ht="12.75">
      <c r="A201" s="33" t="s">
        <v>281</v>
      </c>
      <c r="B201" s="17"/>
    </row>
    <row r="202" spans="1:2" ht="12.75">
      <c r="A202" s="34"/>
      <c r="B202" s="17"/>
    </row>
    <row r="203" spans="1:2" ht="12.75">
      <c r="A203" s="8" t="s">
        <v>279</v>
      </c>
      <c r="B203" s="9"/>
    </row>
    <row r="207" spans="1:4" ht="15.75">
      <c r="A207" s="23" t="s">
        <v>305</v>
      </c>
      <c r="B207" s="41"/>
      <c r="C207" s="41"/>
      <c r="D207" s="41"/>
    </row>
    <row r="208" spans="1:5" ht="25.5">
      <c r="A208" s="26"/>
      <c r="B208" s="35" t="s">
        <v>120</v>
      </c>
      <c r="C208" s="35" t="s">
        <v>116</v>
      </c>
      <c r="D208" s="35" t="s">
        <v>276</v>
      </c>
      <c r="E208" s="35" t="s">
        <v>118</v>
      </c>
    </row>
    <row r="209" spans="1:3" ht="12.75" customHeight="1">
      <c r="A209" s="11"/>
      <c r="B209" s="28"/>
      <c r="C209" s="28"/>
    </row>
    <row r="210" spans="1:5" ht="12.75">
      <c r="A210" s="58" t="s">
        <v>231</v>
      </c>
      <c r="B210" s="18">
        <f aca="true" t="shared" si="0" ref="B210:B219">SUM(C210:H210)</f>
        <v>126500000</v>
      </c>
      <c r="C210" s="18">
        <v>100000000</v>
      </c>
      <c r="D210" s="9">
        <v>20000000</v>
      </c>
      <c r="E210" s="9">
        <v>6500000</v>
      </c>
    </row>
    <row r="211" spans="1:5" ht="12.75">
      <c r="A211" s="58" t="s">
        <v>232</v>
      </c>
      <c r="B211" s="18">
        <f t="shared" si="0"/>
        <v>96500000</v>
      </c>
      <c r="C211" s="18">
        <v>70000000</v>
      </c>
      <c r="D211" s="9">
        <v>20000000</v>
      </c>
      <c r="E211" s="9">
        <v>6500000</v>
      </c>
    </row>
    <row r="212" spans="1:5" ht="12.75">
      <c r="A212" s="58" t="s">
        <v>119</v>
      </c>
      <c r="B212" s="18">
        <f t="shared" si="0"/>
        <v>22340590</v>
      </c>
      <c r="C212" s="50">
        <v>16026927</v>
      </c>
      <c r="D212" s="50">
        <v>4163663</v>
      </c>
      <c r="E212" s="50">
        <v>2150000</v>
      </c>
    </row>
    <row r="213" spans="1:5" ht="12.75">
      <c r="A213" s="58" t="s">
        <v>122</v>
      </c>
      <c r="B213" s="18">
        <f t="shared" si="0"/>
        <v>93930947</v>
      </c>
      <c r="C213" s="18">
        <v>85461197</v>
      </c>
      <c r="D213" s="50">
        <v>7050210</v>
      </c>
      <c r="E213" s="50">
        <v>1419540</v>
      </c>
    </row>
    <row r="214" spans="1:5" ht="12.75">
      <c r="A214" s="58" t="s">
        <v>285</v>
      </c>
      <c r="B214" s="18">
        <f t="shared" si="0"/>
        <v>366520660</v>
      </c>
      <c r="C214" s="56">
        <v>197438892</v>
      </c>
      <c r="D214" s="50">
        <v>151211300</v>
      </c>
      <c r="E214" s="50">
        <v>17870468</v>
      </c>
    </row>
    <row r="215" spans="1:5" ht="12.75">
      <c r="A215" s="58" t="s">
        <v>284</v>
      </c>
      <c r="B215" s="18">
        <f t="shared" si="0"/>
        <v>740245854</v>
      </c>
      <c r="C215" s="50">
        <v>530442351</v>
      </c>
      <c r="D215" s="50">
        <v>186851935</v>
      </c>
      <c r="E215" s="50">
        <v>22951568</v>
      </c>
    </row>
    <row r="216" spans="1:5" ht="12.75">
      <c r="A216" s="58" t="s">
        <v>233</v>
      </c>
      <c r="B216" s="18">
        <f t="shared" si="0"/>
        <v>284314294</v>
      </c>
      <c r="C216" s="18">
        <v>246442833</v>
      </c>
      <c r="D216" s="50">
        <v>23485216</v>
      </c>
      <c r="E216" s="50">
        <v>14386245</v>
      </c>
    </row>
    <row r="217" spans="1:5" ht="12.75">
      <c r="A217" s="58" t="s">
        <v>286</v>
      </c>
      <c r="B217" s="18">
        <f t="shared" si="0"/>
        <v>1726710560</v>
      </c>
      <c r="C217" s="50">
        <v>1189239887</v>
      </c>
      <c r="D217" s="50">
        <v>450910411</v>
      </c>
      <c r="E217" s="59">
        <v>86560262</v>
      </c>
    </row>
    <row r="218" spans="1:14" ht="12.75">
      <c r="A218" s="58" t="s">
        <v>235</v>
      </c>
      <c r="B218" s="18">
        <f t="shared" si="0"/>
        <v>47532110</v>
      </c>
      <c r="C218" s="50">
        <v>44005348</v>
      </c>
      <c r="D218" s="50">
        <v>2732762</v>
      </c>
      <c r="E218" s="50">
        <v>794000</v>
      </c>
      <c r="M218" s="9"/>
      <c r="N218" s="9"/>
    </row>
    <row r="219" spans="1:14" ht="12.75">
      <c r="A219" s="58" t="s">
        <v>287</v>
      </c>
      <c r="B219" s="18">
        <f t="shared" si="0"/>
        <v>2842894876</v>
      </c>
      <c r="C219" s="50">
        <v>2037333032</v>
      </c>
      <c r="D219" s="50">
        <v>674448660</v>
      </c>
      <c r="E219" s="50">
        <v>131113184</v>
      </c>
      <c r="M219" s="9"/>
      <c r="N219" s="9"/>
    </row>
    <row r="220" spans="1:5" ht="12.75">
      <c r="A220" s="58" t="s">
        <v>289</v>
      </c>
      <c r="B220" s="59"/>
      <c r="C220" s="50"/>
      <c r="D220" s="50"/>
      <c r="E220" s="69"/>
    </row>
    <row r="221" spans="1:5" ht="12.75">
      <c r="A221" s="16" t="s">
        <v>7</v>
      </c>
      <c r="B221" s="59" t="s">
        <v>1</v>
      </c>
      <c r="C221" s="38">
        <v>27.5</v>
      </c>
      <c r="D221" s="38">
        <v>17.5</v>
      </c>
      <c r="E221" s="38">
        <v>16.25</v>
      </c>
    </row>
    <row r="222" spans="1:5" ht="12.75">
      <c r="A222" s="31" t="s">
        <v>288</v>
      </c>
      <c r="B222" s="61" t="s">
        <v>1</v>
      </c>
      <c r="C222" s="68">
        <v>11</v>
      </c>
      <c r="D222" s="68">
        <v>7</v>
      </c>
      <c r="E222" s="68">
        <v>6.5</v>
      </c>
    </row>
    <row r="223" ht="12.75">
      <c r="A223" s="1"/>
    </row>
    <row r="224" ht="12.75">
      <c r="A224" s="8" t="s">
        <v>279</v>
      </c>
    </row>
    <row r="225" spans="3:10" ht="12.75">
      <c r="C225" s="9"/>
      <c r="D225" s="9"/>
      <c r="E225" s="9"/>
      <c r="F225" s="9"/>
      <c r="G225" s="9"/>
      <c r="H225" s="9"/>
      <c r="I225" s="9"/>
      <c r="J225" s="9"/>
    </row>
    <row r="226" spans="3:10" ht="12.75">
      <c r="C226" s="9"/>
      <c r="D226" s="9"/>
      <c r="E226" s="9"/>
      <c r="F226" s="9"/>
      <c r="G226" s="9"/>
      <c r="H226" s="9"/>
      <c r="I226" s="9"/>
      <c r="J226" s="9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O237"/>
  <sheetViews>
    <sheetView zoomScalePageLayoutView="0" workbookViewId="0" topLeftCell="A1">
      <selection activeCell="A1" sqref="A1"/>
    </sheetView>
  </sheetViews>
  <sheetFormatPr defaultColWidth="13.28125" defaultRowHeight="12.75"/>
  <cols>
    <col min="1" max="1" width="75.7109375" style="10" customWidth="1"/>
    <col min="2" max="2" width="16.28125" style="10" customWidth="1"/>
    <col min="3" max="3" width="16.00390625" style="10" customWidth="1"/>
    <col min="4" max="4" width="13.7109375" style="10" customWidth="1"/>
    <col min="5" max="16384" width="13.28125" style="10" customWidth="1"/>
  </cols>
  <sheetData>
    <row r="1" s="2" customFormat="1" ht="12.75"/>
    <row r="2" s="2" customFormat="1" ht="12.75"/>
    <row r="3" s="2" customFormat="1" ht="12.75"/>
    <row r="4" s="2" customFormat="1" ht="12.75"/>
    <row r="5" s="2" customFormat="1" ht="12.75"/>
    <row r="6" spans="1:2" s="4" customFormat="1" ht="18">
      <c r="A6" s="3" t="s">
        <v>41</v>
      </c>
      <c r="B6" s="3"/>
    </row>
    <row r="7" spans="1:2" s="4" customFormat="1" ht="18">
      <c r="A7" s="3"/>
      <c r="B7" s="3"/>
    </row>
    <row r="8" spans="1:2" s="4" customFormat="1" ht="18.75" thickBot="1">
      <c r="A8" s="5" t="s">
        <v>0</v>
      </c>
      <c r="B8" s="5"/>
    </row>
    <row r="9" spans="1:2" s="4" customFormat="1" ht="12.75" customHeight="1">
      <c r="A9" s="3"/>
      <c r="B9" s="3"/>
    </row>
    <row r="10" spans="1:2" s="4" customFormat="1" ht="12.75" customHeight="1">
      <c r="A10" s="3"/>
      <c r="B10" s="3"/>
    </row>
    <row r="11" spans="1:2" s="4" customFormat="1" ht="12.75" customHeight="1">
      <c r="A11" s="3"/>
      <c r="B11" s="3"/>
    </row>
    <row r="12" spans="1:2" s="6" customFormat="1" ht="31.5">
      <c r="A12" s="23" t="s">
        <v>75</v>
      </c>
      <c r="B12" s="41"/>
    </row>
    <row r="13" spans="1:2" s="6" customFormat="1" ht="12.75" customHeight="1">
      <c r="A13" s="23"/>
      <c r="B13" s="41"/>
    </row>
    <row r="14" spans="1:2" s="6" customFormat="1" ht="12.75">
      <c r="A14" s="25" t="s">
        <v>7</v>
      </c>
      <c r="B14" s="41"/>
    </row>
    <row r="15" spans="1:2" s="7" customFormat="1" ht="18">
      <c r="A15" s="26"/>
      <c r="B15" s="47" t="s">
        <v>293</v>
      </c>
    </row>
    <row r="16" spans="1:2" s="7" customFormat="1" ht="12.75" customHeight="1">
      <c r="A16" s="11"/>
      <c r="B16" s="48"/>
    </row>
    <row r="17" spans="1:2" s="7" customFormat="1" ht="12.75" customHeight="1">
      <c r="A17" s="12" t="s">
        <v>3</v>
      </c>
      <c r="B17" s="48"/>
    </row>
    <row r="18" spans="1:2" s="4" customFormat="1" ht="12.75">
      <c r="A18" s="13" t="s">
        <v>8</v>
      </c>
      <c r="B18" s="29">
        <f>SUM(B19:B36)</f>
        <v>7261316684.550001</v>
      </c>
    </row>
    <row r="19" spans="1:2" s="4" customFormat="1" ht="12.75">
      <c r="A19" s="14" t="s">
        <v>16</v>
      </c>
      <c r="B19" s="37">
        <v>2539676273.05</v>
      </c>
    </row>
    <row r="20" spans="1:2" s="4" customFormat="1" ht="12.75">
      <c r="A20" s="14" t="s">
        <v>17</v>
      </c>
      <c r="B20" s="29">
        <v>573567210.03</v>
      </c>
    </row>
    <row r="21" spans="1:2" s="4" customFormat="1" ht="12.75">
      <c r="A21" s="14" t="s">
        <v>18</v>
      </c>
      <c r="B21" s="37">
        <v>8994735.76</v>
      </c>
    </row>
    <row r="22" spans="1:2" s="4" customFormat="1" ht="12.75">
      <c r="A22" s="14" t="s">
        <v>19</v>
      </c>
      <c r="B22" s="37">
        <v>1876118.07</v>
      </c>
    </row>
    <row r="23" spans="1:2" s="4" customFormat="1" ht="12.75">
      <c r="A23" s="14" t="s">
        <v>20</v>
      </c>
      <c r="B23" s="37">
        <v>1327433561.96</v>
      </c>
    </row>
    <row r="24" spans="1:2" s="4" customFormat="1" ht="12.75">
      <c r="A24" s="14" t="s">
        <v>134</v>
      </c>
      <c r="B24" s="29">
        <v>40503956</v>
      </c>
    </row>
    <row r="25" spans="1:2" s="4" customFormat="1" ht="12.75">
      <c r="A25" s="15" t="s">
        <v>132</v>
      </c>
      <c r="B25" s="37">
        <v>150375200</v>
      </c>
    </row>
    <row r="26" spans="1:2" s="4" customFormat="1" ht="25.5">
      <c r="A26" s="15" t="s">
        <v>133</v>
      </c>
      <c r="B26" s="37">
        <v>1065046852.78</v>
      </c>
    </row>
    <row r="27" spans="1:2" s="4" customFormat="1" ht="12.75">
      <c r="A27" s="14" t="s">
        <v>22</v>
      </c>
      <c r="B27" s="37">
        <v>20995842.27</v>
      </c>
    </row>
    <row r="28" spans="1:2" s="4" customFormat="1" ht="12.75">
      <c r="A28" s="14" t="s">
        <v>23</v>
      </c>
      <c r="B28" s="37">
        <v>22496623.67</v>
      </c>
    </row>
    <row r="29" spans="1:2" s="4" customFormat="1" ht="12.75">
      <c r="A29" s="14" t="s">
        <v>24</v>
      </c>
      <c r="B29" s="37">
        <v>1092600.16</v>
      </c>
    </row>
    <row r="30" spans="1:2" s="4" customFormat="1" ht="12.75">
      <c r="A30" s="14" t="s">
        <v>25</v>
      </c>
      <c r="B30" s="37">
        <v>10500000</v>
      </c>
    </row>
    <row r="31" spans="1:2" s="4" customFormat="1" ht="12.75">
      <c r="A31" s="14" t="s">
        <v>26</v>
      </c>
      <c r="B31" s="62">
        <v>1154625</v>
      </c>
    </row>
    <row r="32" spans="1:2" s="4" customFormat="1" ht="12.75">
      <c r="A32" s="14" t="s">
        <v>27</v>
      </c>
      <c r="B32" s="37">
        <v>344474903.26</v>
      </c>
    </row>
    <row r="33" spans="1:2" s="4" customFormat="1" ht="12.75">
      <c r="A33" s="14" t="s">
        <v>290</v>
      </c>
      <c r="B33" s="37">
        <v>625586484.63</v>
      </c>
    </row>
    <row r="34" spans="1:2" s="4" customFormat="1" ht="12.75">
      <c r="A34" s="14" t="s">
        <v>9</v>
      </c>
      <c r="B34" s="37">
        <v>512539325.45</v>
      </c>
    </row>
    <row r="35" spans="1:2" s="4" customFormat="1" ht="12.75">
      <c r="A35" s="14" t="s">
        <v>10</v>
      </c>
      <c r="B35" s="37">
        <v>9269547.46</v>
      </c>
    </row>
    <row r="36" spans="1:2" s="4" customFormat="1" ht="12.75">
      <c r="A36" s="14" t="s">
        <v>28</v>
      </c>
      <c r="B36" s="37">
        <v>5732825</v>
      </c>
    </row>
    <row r="37" spans="1:2" s="4" customFormat="1" ht="12.75">
      <c r="A37" s="13" t="s">
        <v>11</v>
      </c>
      <c r="B37" s="29">
        <f>SUM(B38:B41)</f>
        <v>18387255173.120003</v>
      </c>
    </row>
    <row r="38" spans="1:2" s="4" customFormat="1" ht="12.75">
      <c r="A38" s="14" t="s">
        <v>29</v>
      </c>
      <c r="B38" s="37">
        <v>12534680073.12</v>
      </c>
    </row>
    <row r="39" spans="1:2" s="4" customFormat="1" ht="14.25">
      <c r="A39" s="14" t="s">
        <v>139</v>
      </c>
      <c r="B39" s="37">
        <v>5852575100</v>
      </c>
    </row>
    <row r="40" spans="1:2" s="4" customFormat="1" ht="14.25">
      <c r="A40" s="14" t="s">
        <v>140</v>
      </c>
      <c r="B40" s="37"/>
    </row>
    <row r="41" spans="1:2" s="4" customFormat="1" ht="27">
      <c r="A41" s="15" t="s">
        <v>291</v>
      </c>
      <c r="B41" s="37"/>
    </row>
    <row r="42" spans="1:2" s="4" customFormat="1" ht="12.75">
      <c r="A42" s="16"/>
      <c r="B42" s="37"/>
    </row>
    <row r="43" spans="1:2" s="4" customFormat="1" ht="12.75">
      <c r="A43" s="12" t="s">
        <v>5</v>
      </c>
      <c r="B43" s="37"/>
    </row>
    <row r="44" spans="1:2" s="4" customFormat="1" ht="12.75">
      <c r="A44" s="13" t="s">
        <v>8</v>
      </c>
      <c r="B44" s="29">
        <f>SUM(A45:B57)</f>
        <v>7261316684.55</v>
      </c>
    </row>
    <row r="45" spans="1:2" s="4" customFormat="1" ht="12.75">
      <c r="A45" s="14" t="s">
        <v>14</v>
      </c>
      <c r="B45" s="37">
        <v>150000000</v>
      </c>
    </row>
    <row r="46" spans="1:2" s="4" customFormat="1" ht="12.75">
      <c r="A46" s="14" t="s">
        <v>6</v>
      </c>
      <c r="B46" s="29">
        <v>33000000</v>
      </c>
    </row>
    <row r="47" spans="1:2" s="4" customFormat="1" ht="12.75">
      <c r="A47" s="14" t="s">
        <v>253</v>
      </c>
      <c r="B47" s="29">
        <v>30000000</v>
      </c>
    </row>
    <row r="48" spans="1:2" s="4" customFormat="1" ht="12.75">
      <c r="A48" s="14" t="s">
        <v>4</v>
      </c>
      <c r="B48" s="37">
        <v>25697150.27</v>
      </c>
    </row>
    <row r="49" spans="1:2" s="4" customFormat="1" ht="12.75">
      <c r="A49" s="14" t="s">
        <v>31</v>
      </c>
      <c r="B49" s="37">
        <v>4326249350</v>
      </c>
    </row>
    <row r="50" spans="1:2" s="4" customFormat="1" ht="12.75">
      <c r="A50" s="14" t="s">
        <v>2</v>
      </c>
      <c r="B50" s="37">
        <v>1159725973.05</v>
      </c>
    </row>
    <row r="51" spans="1:2" s="4" customFormat="1" ht="12.75">
      <c r="A51" s="14" t="s">
        <v>32</v>
      </c>
      <c r="B51" s="37">
        <v>2414028.76</v>
      </c>
    </row>
    <row r="52" spans="1:2" s="4" customFormat="1" ht="12.75">
      <c r="A52" s="14" t="s">
        <v>34</v>
      </c>
      <c r="B52" s="37">
        <v>7349283.61</v>
      </c>
    </row>
    <row r="53" spans="1:2" s="4" customFormat="1" ht="12.75">
      <c r="A53" s="14" t="s">
        <v>35</v>
      </c>
      <c r="B53" s="37">
        <v>94653264.53</v>
      </c>
    </row>
    <row r="54" spans="1:2" s="4" customFormat="1" ht="12.75">
      <c r="A54" s="14" t="s">
        <v>9</v>
      </c>
      <c r="B54" s="29">
        <v>92732272.38</v>
      </c>
    </row>
    <row r="55" spans="1:2" s="4" customFormat="1" ht="12.75">
      <c r="A55" s="14" t="s">
        <v>36</v>
      </c>
      <c r="B55" s="37">
        <v>515189010.32</v>
      </c>
    </row>
    <row r="56" spans="1:2" s="4" customFormat="1" ht="12.75">
      <c r="A56" s="14" t="s">
        <v>37</v>
      </c>
      <c r="B56" s="37">
        <v>74646557.83</v>
      </c>
    </row>
    <row r="57" spans="1:2" s="4" customFormat="1" ht="12.75">
      <c r="A57" s="54" t="s">
        <v>38</v>
      </c>
      <c r="B57" s="37">
        <v>749659793.8</v>
      </c>
    </row>
    <row r="58" spans="1:2" s="4" customFormat="1" ht="12.75">
      <c r="A58" s="16" t="s">
        <v>11</v>
      </c>
      <c r="B58" s="29">
        <f>SUM(B59:B60)</f>
        <v>18387255173.120003</v>
      </c>
    </row>
    <row r="59" spans="1:2" s="4" customFormat="1" ht="12.75">
      <c r="A59" s="54" t="s">
        <v>39</v>
      </c>
      <c r="B59" s="66">
        <v>12534680073.12</v>
      </c>
    </row>
    <row r="60" spans="1:2" s="4" customFormat="1" ht="12.75">
      <c r="A60" s="57" t="s">
        <v>12</v>
      </c>
      <c r="B60" s="67">
        <v>5852575100</v>
      </c>
    </row>
    <row r="61" spans="1:2" s="4" customFormat="1" ht="12.75">
      <c r="A61" s="34"/>
      <c r="B61" s="17"/>
    </row>
    <row r="62" spans="1:2" s="4" customFormat="1" ht="12.75">
      <c r="A62" s="33" t="s">
        <v>294</v>
      </c>
      <c r="B62" s="17"/>
    </row>
    <row r="63" spans="1:2" s="4" customFormat="1" ht="12.75">
      <c r="A63" s="33" t="s">
        <v>292</v>
      </c>
      <c r="B63" s="17"/>
    </row>
    <row r="64" spans="1:2" s="4" customFormat="1" ht="12.75">
      <c r="A64" s="34"/>
      <c r="B64" s="17"/>
    </row>
    <row r="65" spans="1:2" ht="12.75">
      <c r="A65" s="8" t="s">
        <v>295</v>
      </c>
      <c r="B65" s="9"/>
    </row>
    <row r="66" spans="1:2" ht="12.75">
      <c r="A66" s="1"/>
      <c r="B66" s="9"/>
    </row>
    <row r="67" spans="1:2" ht="12.75">
      <c r="A67" s="1"/>
      <c r="B67" s="9"/>
    </row>
    <row r="68" spans="1:2" ht="12.75">
      <c r="A68" s="1"/>
      <c r="B68" s="9"/>
    </row>
    <row r="69" spans="1:2" ht="31.5">
      <c r="A69" s="23" t="s">
        <v>310</v>
      </c>
      <c r="B69" s="41"/>
    </row>
    <row r="70" spans="1:2" ht="15" customHeight="1">
      <c r="A70" s="26"/>
      <c r="B70" s="76">
        <v>1920</v>
      </c>
    </row>
    <row r="71" spans="1:2" ht="12.75" customHeight="1">
      <c r="A71" s="11"/>
      <c r="B71" s="48"/>
    </row>
    <row r="72" spans="1:2" ht="12.75" customHeight="1">
      <c r="A72" s="74" t="s">
        <v>120</v>
      </c>
      <c r="B72" s="48"/>
    </row>
    <row r="73" spans="1:2" ht="12.75" customHeight="1">
      <c r="A73" s="75" t="s">
        <v>296</v>
      </c>
      <c r="B73" s="50">
        <v>38350724</v>
      </c>
    </row>
    <row r="74" spans="1:2" ht="12.75" customHeight="1">
      <c r="A74" s="75" t="s">
        <v>297</v>
      </c>
      <c r="B74" s="18">
        <v>4326249350</v>
      </c>
    </row>
    <row r="75" ht="12.75" customHeight="1">
      <c r="A75" s="11"/>
    </row>
    <row r="76" ht="12.75" customHeight="1">
      <c r="A76" s="58" t="s">
        <v>67</v>
      </c>
    </row>
    <row r="77" spans="1:2" ht="12.75" customHeight="1">
      <c r="A77" s="75" t="s">
        <v>296</v>
      </c>
      <c r="B77" s="50">
        <v>1196089</v>
      </c>
    </row>
    <row r="78" spans="1:2" ht="12.75" customHeight="1">
      <c r="A78" s="75" t="s">
        <v>297</v>
      </c>
      <c r="B78" s="50">
        <v>1196089000</v>
      </c>
    </row>
    <row r="79" ht="12.75" customHeight="1">
      <c r="A79" s="11"/>
    </row>
    <row r="80" ht="12.75" customHeight="1">
      <c r="A80" s="74" t="s">
        <v>299</v>
      </c>
    </row>
    <row r="81" spans="1:2" ht="12.75" customHeight="1">
      <c r="A81" s="75" t="s">
        <v>296</v>
      </c>
      <c r="B81" s="18">
        <v>1469888</v>
      </c>
    </row>
    <row r="82" spans="1:2" ht="12.75" customHeight="1">
      <c r="A82" s="75" t="s">
        <v>297</v>
      </c>
      <c r="B82" s="18">
        <v>734944000</v>
      </c>
    </row>
    <row r="83" ht="12.75" customHeight="1">
      <c r="A83" s="11"/>
    </row>
    <row r="84" ht="12.75" customHeight="1">
      <c r="A84" s="74" t="s">
        <v>298</v>
      </c>
    </row>
    <row r="85" spans="1:2" ht="12.75" customHeight="1">
      <c r="A85" s="75" t="s">
        <v>296</v>
      </c>
      <c r="B85" s="50">
        <v>330</v>
      </c>
    </row>
    <row r="86" spans="1:2" ht="12.75" customHeight="1">
      <c r="A86" s="75" t="s">
        <v>297</v>
      </c>
      <c r="B86" s="50">
        <v>82250</v>
      </c>
    </row>
    <row r="87" ht="12.75" customHeight="1">
      <c r="A87" s="11"/>
    </row>
    <row r="88" ht="12.75" customHeight="1">
      <c r="A88" s="74" t="s">
        <v>309</v>
      </c>
    </row>
    <row r="89" spans="1:2" ht="12.75" customHeight="1">
      <c r="A89" s="75" t="s">
        <v>296</v>
      </c>
      <c r="B89" s="18">
        <v>1009</v>
      </c>
    </row>
    <row r="90" spans="1:2" ht="12.75" customHeight="1">
      <c r="A90" s="75" t="s">
        <v>297</v>
      </c>
      <c r="B90" s="18">
        <v>126125</v>
      </c>
    </row>
    <row r="91" ht="12.75" customHeight="1">
      <c r="A91" s="11"/>
    </row>
    <row r="92" ht="12.75" customHeight="1">
      <c r="A92" s="74" t="s">
        <v>308</v>
      </c>
    </row>
    <row r="93" spans="1:2" ht="12.75" customHeight="1">
      <c r="A93" s="75" t="s">
        <v>296</v>
      </c>
      <c r="B93" s="50">
        <v>16360916</v>
      </c>
    </row>
    <row r="94" spans="1:2" ht="12.75" customHeight="1">
      <c r="A94" s="75" t="s">
        <v>297</v>
      </c>
      <c r="B94" s="50">
        <v>1636091600</v>
      </c>
    </row>
    <row r="95" ht="12.75" customHeight="1">
      <c r="A95" s="11"/>
    </row>
    <row r="96" ht="12.75" customHeight="1">
      <c r="A96" s="74" t="s">
        <v>306</v>
      </c>
    </row>
    <row r="97" spans="1:2" ht="12.75" customHeight="1">
      <c r="A97" s="75" t="s">
        <v>296</v>
      </c>
      <c r="B97" s="18">
        <v>11034163</v>
      </c>
    </row>
    <row r="98" spans="1:2" ht="12.75" customHeight="1">
      <c r="A98" s="75" t="s">
        <v>297</v>
      </c>
      <c r="B98" s="18">
        <v>551708150</v>
      </c>
    </row>
    <row r="99" ht="12.75" customHeight="1">
      <c r="A99" s="74"/>
    </row>
    <row r="100" ht="12.75" customHeight="1">
      <c r="A100" s="74" t="s">
        <v>307</v>
      </c>
    </row>
    <row r="101" spans="1:2" ht="12.75" customHeight="1">
      <c r="A101" s="75" t="s">
        <v>296</v>
      </c>
      <c r="B101" s="50">
        <v>8288329</v>
      </c>
    </row>
    <row r="102" spans="1:2" ht="12.75" customHeight="1">
      <c r="A102" s="77" t="s">
        <v>297</v>
      </c>
      <c r="B102" s="52">
        <v>207208225</v>
      </c>
    </row>
    <row r="103" ht="12.75">
      <c r="B103" s="30"/>
    </row>
    <row r="104" ht="12.75">
      <c r="A104" s="8" t="s">
        <v>295</v>
      </c>
    </row>
    <row r="108" spans="1:2" ht="34.5">
      <c r="A108" s="23" t="s">
        <v>338</v>
      </c>
      <c r="B108" s="24"/>
    </row>
    <row r="109" spans="1:2" ht="15.75">
      <c r="A109" s="23"/>
      <c r="B109" s="24"/>
    </row>
    <row r="110" spans="1:2" ht="12.75">
      <c r="A110" s="25" t="s">
        <v>7</v>
      </c>
      <c r="B110" s="24"/>
    </row>
    <row r="111" spans="1:4" ht="18">
      <c r="A111" s="26"/>
      <c r="B111" s="27" t="s">
        <v>120</v>
      </c>
      <c r="C111" s="76" t="s">
        <v>334</v>
      </c>
      <c r="D111" s="76" t="s">
        <v>335</v>
      </c>
    </row>
    <row r="112" spans="1:2" ht="18">
      <c r="A112" s="11"/>
      <c r="B112" s="18"/>
    </row>
    <row r="113" spans="1:4" ht="12.75">
      <c r="A113" s="12" t="s">
        <v>152</v>
      </c>
      <c r="B113" s="28">
        <f>+B114+B120</f>
        <v>2457140163.85</v>
      </c>
      <c r="C113" s="28">
        <f>+C114+C120</f>
        <v>2434785691.61</v>
      </c>
      <c r="D113" s="28">
        <f>+D114+D120</f>
        <v>22354472.240000002</v>
      </c>
    </row>
    <row r="114" spans="1:4" ht="12.75">
      <c r="A114" s="13" t="s">
        <v>205</v>
      </c>
      <c r="B114" s="29">
        <f>SUM(B115:B119)</f>
        <v>508942854.51</v>
      </c>
      <c r="C114" s="29">
        <f>SUM(C115:C119)</f>
        <v>504644262.36</v>
      </c>
      <c r="D114" s="29">
        <f>SUM(D115:D119)</f>
        <v>4298592.15</v>
      </c>
    </row>
    <row r="115" spans="1:4" ht="12.75">
      <c r="A115" s="14" t="s">
        <v>267</v>
      </c>
      <c r="B115" s="30">
        <v>128968082.44</v>
      </c>
      <c r="C115" s="30">
        <v>128968082.44</v>
      </c>
      <c r="D115" s="86" t="s">
        <v>1</v>
      </c>
    </row>
    <row r="116" spans="1:4" ht="12.75">
      <c r="A116" s="14" t="s">
        <v>207</v>
      </c>
      <c r="B116" s="30">
        <v>13900000</v>
      </c>
      <c r="C116" s="30">
        <v>13900000</v>
      </c>
      <c r="D116" s="86" t="s">
        <v>1</v>
      </c>
    </row>
    <row r="117" spans="1:4" ht="12.75">
      <c r="A117" s="14" t="s">
        <v>208</v>
      </c>
      <c r="B117" s="30">
        <v>210185700</v>
      </c>
      <c r="C117" s="30">
        <v>206500000</v>
      </c>
      <c r="D117" s="30">
        <v>3685700</v>
      </c>
    </row>
    <row r="118" spans="1:4" ht="12.75">
      <c r="A118" s="14" t="s">
        <v>209</v>
      </c>
      <c r="B118" s="30">
        <v>145719880</v>
      </c>
      <c r="C118" s="29">
        <v>145700000</v>
      </c>
      <c r="D118" s="30">
        <v>19880</v>
      </c>
    </row>
    <row r="119" spans="1:4" ht="12.75">
      <c r="A119" s="14" t="s">
        <v>100</v>
      </c>
      <c r="B119" s="30">
        <v>10169192.07</v>
      </c>
      <c r="C119" s="30">
        <v>9576179.92</v>
      </c>
      <c r="D119" s="30">
        <v>593012.15</v>
      </c>
    </row>
    <row r="120" spans="1:4" ht="12.75">
      <c r="A120" s="13" t="s">
        <v>206</v>
      </c>
      <c r="B120" s="30">
        <f>SUM(B121:B125)</f>
        <v>1948197309.34</v>
      </c>
      <c r="C120" s="30">
        <f>SUM(C121:C125)</f>
        <v>1930141429.25</v>
      </c>
      <c r="D120" s="30">
        <f>SUM(D121:D125)</f>
        <v>18055880.09</v>
      </c>
    </row>
    <row r="121" spans="1:4" ht="12.75">
      <c r="A121" s="14" t="s">
        <v>211</v>
      </c>
      <c r="B121" s="30">
        <v>312020572.4</v>
      </c>
      <c r="C121" s="29">
        <v>305100000</v>
      </c>
      <c r="D121" s="29">
        <v>6920572.4</v>
      </c>
    </row>
    <row r="122" spans="1:4" ht="12.75">
      <c r="A122" s="14" t="s">
        <v>212</v>
      </c>
      <c r="B122" s="30">
        <v>624069961.2</v>
      </c>
      <c r="C122" s="29">
        <v>620625600</v>
      </c>
      <c r="D122" s="29">
        <v>3444361.2</v>
      </c>
    </row>
    <row r="123" spans="1:4" ht="12.75">
      <c r="A123" s="14" t="s">
        <v>213</v>
      </c>
      <c r="B123" s="30">
        <v>504357.81</v>
      </c>
      <c r="C123" s="29">
        <v>418200</v>
      </c>
      <c r="D123" s="29">
        <v>86157.81</v>
      </c>
    </row>
    <row r="124" spans="1:4" ht="12.75">
      <c r="A124" s="14" t="s">
        <v>214</v>
      </c>
      <c r="B124" s="30">
        <v>1009161567.89</v>
      </c>
      <c r="C124" s="29">
        <v>1001708400</v>
      </c>
      <c r="D124" s="29">
        <v>7453167.89</v>
      </c>
    </row>
    <row r="125" spans="1:4" ht="12.75">
      <c r="A125" s="14" t="s">
        <v>215</v>
      </c>
      <c r="B125" s="30">
        <v>2440850.04</v>
      </c>
      <c r="C125" s="66">
        <v>2289229.25</v>
      </c>
      <c r="D125" s="37">
        <v>151620.79</v>
      </c>
    </row>
    <row r="126" spans="1:4" ht="12.75">
      <c r="A126" s="54"/>
      <c r="B126" s="38"/>
      <c r="C126" s="38"/>
      <c r="D126" s="38"/>
    </row>
    <row r="127" spans="1:4" ht="12.75">
      <c r="A127" s="51" t="s">
        <v>17</v>
      </c>
      <c r="B127" s="32">
        <v>573567210.03</v>
      </c>
      <c r="C127" s="32">
        <v>352385793</v>
      </c>
      <c r="D127" s="32">
        <v>221181417.03</v>
      </c>
    </row>
    <row r="128" spans="1:2" ht="12.75">
      <c r="A128" s="1"/>
      <c r="B128" s="9"/>
    </row>
    <row r="129" spans="1:2" ht="12.75">
      <c r="A129" s="33" t="s">
        <v>301</v>
      </c>
      <c r="B129" s="17"/>
    </row>
    <row r="130" spans="1:2" ht="12.75">
      <c r="A130" s="34"/>
      <c r="B130" s="17"/>
    </row>
    <row r="131" spans="1:2" ht="12.75">
      <c r="A131" s="8" t="s">
        <v>295</v>
      </c>
      <c r="B131" s="9"/>
    </row>
    <row r="132" spans="1:2" ht="12.75">
      <c r="A132" s="8"/>
      <c r="B132" s="9"/>
    </row>
    <row r="133" spans="1:2" ht="12.75">
      <c r="A133" s="8"/>
      <c r="B133" s="9"/>
    </row>
    <row r="134" spans="1:2" ht="12.75">
      <c r="A134" s="1"/>
      <c r="B134" s="9"/>
    </row>
    <row r="135" spans="1:2" s="6" customFormat="1" ht="31.5">
      <c r="A135" s="23" t="s">
        <v>163</v>
      </c>
      <c r="B135" s="24"/>
    </row>
    <row r="136" spans="1:2" s="6" customFormat="1" ht="12.75" customHeight="1">
      <c r="A136" s="23"/>
      <c r="B136" s="24"/>
    </row>
    <row r="137" spans="1:2" s="6" customFormat="1" ht="12.75">
      <c r="A137" s="25" t="s">
        <v>7</v>
      </c>
      <c r="B137" s="24"/>
    </row>
    <row r="138" spans="1:2" s="7" customFormat="1" ht="18">
      <c r="A138" s="26"/>
      <c r="B138" s="27" t="s">
        <v>302</v>
      </c>
    </row>
    <row r="139" spans="1:2" s="7" customFormat="1" ht="12.75" customHeight="1">
      <c r="A139" s="11"/>
      <c r="B139" s="18"/>
    </row>
    <row r="140" spans="1:2" s="7" customFormat="1" ht="12.75" customHeight="1">
      <c r="A140" s="12" t="s">
        <v>3</v>
      </c>
      <c r="B140" s="28">
        <f>SUM(B141:B157)</f>
        <v>460751489.6700001</v>
      </c>
    </row>
    <row r="141" spans="1:2" s="4" customFormat="1" ht="12.75">
      <c r="A141" s="13" t="s">
        <v>166</v>
      </c>
      <c r="B141" s="29">
        <v>25000000</v>
      </c>
    </row>
    <row r="142" spans="1:2" s="4" customFormat="1" ht="12.75">
      <c r="A142" s="13" t="s">
        <v>167</v>
      </c>
      <c r="B142" s="37">
        <v>4750687.56</v>
      </c>
    </row>
    <row r="143" spans="1:2" s="4" customFormat="1" ht="12.75">
      <c r="A143" s="13" t="s">
        <v>219</v>
      </c>
      <c r="B143" s="29">
        <v>508969.65</v>
      </c>
    </row>
    <row r="144" spans="1:2" s="4" customFormat="1" ht="12.75">
      <c r="A144" s="13" t="s">
        <v>220</v>
      </c>
      <c r="B144" s="37">
        <v>31963925.37</v>
      </c>
    </row>
    <row r="145" spans="1:2" s="4" customFormat="1" ht="12.75">
      <c r="A145" s="13" t="s">
        <v>175</v>
      </c>
      <c r="B145" s="37">
        <v>8468296</v>
      </c>
    </row>
    <row r="146" spans="1:2" s="4" customFormat="1" ht="12.75">
      <c r="A146" s="13" t="s">
        <v>176</v>
      </c>
      <c r="B146" s="37">
        <v>4920908.56</v>
      </c>
    </row>
    <row r="147" spans="1:2" s="4" customFormat="1" ht="12.75">
      <c r="A147" s="13" t="s">
        <v>2</v>
      </c>
      <c r="B147" s="29">
        <v>519322.27</v>
      </c>
    </row>
    <row r="148" spans="1:2" s="4" customFormat="1" ht="12.75">
      <c r="A148" s="13" t="s">
        <v>221</v>
      </c>
      <c r="B148" s="37">
        <v>2541689.19</v>
      </c>
    </row>
    <row r="149" spans="1:2" s="4" customFormat="1" ht="12.75">
      <c r="A149" s="13" t="s">
        <v>172</v>
      </c>
      <c r="B149" s="37">
        <v>10000</v>
      </c>
    </row>
    <row r="150" spans="1:2" s="4" customFormat="1" ht="12.75">
      <c r="A150" s="13" t="s">
        <v>169</v>
      </c>
      <c r="B150" s="37">
        <v>356004065.28</v>
      </c>
    </row>
    <row r="151" spans="1:2" s="4" customFormat="1" ht="12.75">
      <c r="A151" s="13" t="s">
        <v>222</v>
      </c>
      <c r="B151" s="37">
        <v>10384750</v>
      </c>
    </row>
    <row r="152" spans="1:2" s="4" customFormat="1" ht="12.75">
      <c r="A152" s="13" t="s">
        <v>223</v>
      </c>
      <c r="B152" s="37">
        <v>533248.72</v>
      </c>
    </row>
    <row r="153" spans="1:2" s="4" customFormat="1" ht="12.75">
      <c r="A153" s="13" t="s">
        <v>224</v>
      </c>
      <c r="B153" s="37">
        <v>12388338.61</v>
      </c>
    </row>
    <row r="154" spans="1:2" s="4" customFormat="1" ht="12.75">
      <c r="A154" s="13" t="s">
        <v>178</v>
      </c>
      <c r="B154" s="37">
        <v>183451.96</v>
      </c>
    </row>
    <row r="155" spans="1:2" s="4" customFormat="1" ht="12.75">
      <c r="A155" s="13" t="s">
        <v>177</v>
      </c>
      <c r="B155" s="37">
        <v>1301739.97</v>
      </c>
    </row>
    <row r="156" spans="1:2" s="4" customFormat="1" ht="12.75">
      <c r="A156" s="13" t="s">
        <v>179</v>
      </c>
      <c r="B156" s="37">
        <v>16876.6</v>
      </c>
    </row>
    <row r="157" spans="1:2" s="4" customFormat="1" ht="12.75">
      <c r="A157" s="13" t="s">
        <v>100</v>
      </c>
      <c r="B157" s="37">
        <v>1255219.93</v>
      </c>
    </row>
    <row r="158" spans="1:2" s="4" customFormat="1" ht="12.75">
      <c r="A158" s="13"/>
      <c r="B158" s="37"/>
    </row>
    <row r="159" spans="1:2" s="4" customFormat="1" ht="12.75">
      <c r="A159" s="13" t="s">
        <v>180</v>
      </c>
      <c r="B159" s="37">
        <v>381684487.16</v>
      </c>
    </row>
    <row r="160" spans="1:2" s="4" customFormat="1" ht="12.75">
      <c r="A160" s="13"/>
      <c r="B160" s="37"/>
    </row>
    <row r="161" spans="1:2" s="4" customFormat="1" ht="12.75">
      <c r="A161" s="12" t="s">
        <v>5</v>
      </c>
      <c r="B161" s="37">
        <f>SUM(B162:B177)</f>
        <v>460751489.67</v>
      </c>
    </row>
    <row r="162" spans="1:2" s="4" customFormat="1" ht="12.75">
      <c r="A162" s="13" t="s">
        <v>181</v>
      </c>
      <c r="B162" s="29">
        <v>50000000</v>
      </c>
    </row>
    <row r="163" spans="1:2" s="4" customFormat="1" ht="12.75">
      <c r="A163" s="13" t="s">
        <v>103</v>
      </c>
      <c r="B163" s="37">
        <v>6530831.52</v>
      </c>
    </row>
    <row r="164" spans="1:2" s="4" customFormat="1" ht="12.75">
      <c r="A164" s="53" t="s">
        <v>182</v>
      </c>
      <c r="B164" s="29">
        <v>3793174.81</v>
      </c>
    </row>
    <row r="165" spans="1:2" s="4" customFormat="1" ht="12.75">
      <c r="A165" s="13" t="s">
        <v>2</v>
      </c>
      <c r="B165" s="37">
        <v>10349027.34</v>
      </c>
    </row>
    <row r="166" spans="1:2" s="4" customFormat="1" ht="12.75">
      <c r="A166" s="13" t="s">
        <v>225</v>
      </c>
      <c r="B166" s="37">
        <v>347153917.98</v>
      </c>
    </row>
    <row r="167" spans="1:2" s="4" customFormat="1" ht="12.75">
      <c r="A167" s="13" t="s">
        <v>184</v>
      </c>
      <c r="B167" s="37">
        <v>1443082.02</v>
      </c>
    </row>
    <row r="168" spans="1:2" s="4" customFormat="1" ht="12.75">
      <c r="A168" s="13" t="s">
        <v>226</v>
      </c>
      <c r="B168" s="37">
        <v>2584380.5</v>
      </c>
    </row>
    <row r="169" spans="1:2" s="4" customFormat="1" ht="12.75">
      <c r="A169" s="13" t="s">
        <v>227</v>
      </c>
      <c r="B169" s="29">
        <v>4606303.33</v>
      </c>
    </row>
    <row r="170" spans="1:2" s="4" customFormat="1" ht="12.75">
      <c r="A170" s="13" t="s">
        <v>186</v>
      </c>
      <c r="B170" s="29">
        <v>23499834.41</v>
      </c>
    </row>
    <row r="171" spans="1:2" s="4" customFormat="1" ht="12.75">
      <c r="A171" s="16" t="s">
        <v>228</v>
      </c>
      <c r="B171" s="37">
        <v>4737902.69</v>
      </c>
    </row>
    <row r="172" spans="1:2" s="4" customFormat="1" ht="12.75">
      <c r="A172" s="13" t="s">
        <v>229</v>
      </c>
      <c r="B172" s="37">
        <v>5518.12</v>
      </c>
    </row>
    <row r="173" spans="1:2" s="4" customFormat="1" ht="12.75">
      <c r="A173" s="13" t="s">
        <v>100</v>
      </c>
      <c r="B173" s="37">
        <v>4080988.09</v>
      </c>
    </row>
    <row r="174" spans="1:2" s="4" customFormat="1" ht="12.75">
      <c r="A174" s="16"/>
      <c r="B174" s="37"/>
    </row>
    <row r="175" spans="1:2" s="4" customFormat="1" ht="12.75">
      <c r="A175" s="16" t="s">
        <v>4</v>
      </c>
      <c r="B175" s="37"/>
    </row>
    <row r="176" spans="1:2" s="4" customFormat="1" ht="12.75">
      <c r="A176" s="54" t="s">
        <v>269</v>
      </c>
      <c r="B176" s="37">
        <v>1873694.7</v>
      </c>
    </row>
    <row r="177" spans="1:2" s="4" customFormat="1" ht="12.75">
      <c r="A177" s="54" t="s">
        <v>189</v>
      </c>
      <c r="B177" s="37">
        <v>92834.16</v>
      </c>
    </row>
    <row r="178" spans="1:2" ht="12.75">
      <c r="A178" s="16"/>
      <c r="B178" s="37"/>
    </row>
    <row r="179" spans="1:2" ht="12.75">
      <c r="A179" s="31" t="s">
        <v>190</v>
      </c>
      <c r="B179" s="55">
        <v>381684487.16</v>
      </c>
    </row>
    <row r="180" spans="1:2" ht="12.75">
      <c r="A180" s="16"/>
      <c r="B180" s="19"/>
    </row>
    <row r="181" spans="1:2" ht="12.75">
      <c r="A181" s="40" t="s">
        <v>301</v>
      </c>
      <c r="B181" s="9"/>
    </row>
    <row r="182" spans="1:2" ht="12.75">
      <c r="A182" s="40"/>
      <c r="B182" s="9"/>
    </row>
    <row r="183" spans="1:2" ht="12.75">
      <c r="A183" s="8" t="s">
        <v>295</v>
      </c>
      <c r="B183" s="9"/>
    </row>
    <row r="184" spans="1:2" ht="12.75">
      <c r="A184" s="8"/>
      <c r="B184" s="9"/>
    </row>
    <row r="185" spans="1:2" ht="12.75">
      <c r="A185" s="8"/>
      <c r="B185" s="9"/>
    </row>
    <row r="186" spans="1:2" ht="12.75">
      <c r="A186" s="8"/>
      <c r="B186" s="9"/>
    </row>
    <row r="187" spans="1:2" ht="31.5">
      <c r="A187" s="23" t="s">
        <v>107</v>
      </c>
      <c r="B187" s="41"/>
    </row>
    <row r="188" spans="1:2" ht="18">
      <c r="A188" s="26"/>
      <c r="B188" s="47" t="s">
        <v>300</v>
      </c>
    </row>
    <row r="189" spans="1:2" ht="12.75" customHeight="1">
      <c r="A189" s="11"/>
      <c r="B189" s="28"/>
    </row>
    <row r="190" spans="1:2" ht="12.75">
      <c r="A190" s="12" t="s">
        <v>109</v>
      </c>
      <c r="B190" s="28"/>
    </row>
    <row r="191" spans="1:2" ht="12.75">
      <c r="A191" s="13" t="s">
        <v>110</v>
      </c>
      <c r="B191" s="19">
        <v>16477</v>
      </c>
    </row>
    <row r="192" spans="1:2" ht="12.75">
      <c r="A192" s="13" t="s">
        <v>113</v>
      </c>
      <c r="B192" s="56">
        <f>+B193+B194</f>
        <v>668646495</v>
      </c>
    </row>
    <row r="193" spans="1:2" ht="12.75">
      <c r="A193" s="14" t="s">
        <v>282</v>
      </c>
      <c r="B193" s="56">
        <v>591866029</v>
      </c>
    </row>
    <row r="194" spans="1:2" ht="12.75">
      <c r="A194" s="14" t="s">
        <v>283</v>
      </c>
      <c r="B194" s="19">
        <v>76780466</v>
      </c>
    </row>
    <row r="195" spans="1:2" ht="12.75">
      <c r="A195" s="13"/>
      <c r="B195" s="19"/>
    </row>
    <row r="196" spans="1:2" ht="12.75">
      <c r="A196" s="12" t="s">
        <v>114</v>
      </c>
      <c r="B196" s="19"/>
    </row>
    <row r="197" spans="1:2" ht="12.75">
      <c r="A197" s="13" t="s">
        <v>110</v>
      </c>
      <c r="B197" s="56">
        <v>5298</v>
      </c>
    </row>
    <row r="198" spans="1:2" ht="12.75">
      <c r="A198" s="16" t="s">
        <v>113</v>
      </c>
      <c r="B198" s="56">
        <f>+B199+B200</f>
        <v>270823576</v>
      </c>
    </row>
    <row r="199" spans="1:2" ht="12.75">
      <c r="A199" s="54" t="s">
        <v>282</v>
      </c>
      <c r="B199" s="56">
        <v>237288610</v>
      </c>
    </row>
    <row r="200" spans="1:2" ht="12.75">
      <c r="A200" s="57" t="s">
        <v>283</v>
      </c>
      <c r="B200" s="63">
        <v>33534966</v>
      </c>
    </row>
    <row r="201" spans="1:2" ht="12.75">
      <c r="A201" s="34"/>
      <c r="B201" s="17"/>
    </row>
    <row r="202" spans="1:2" ht="12.75">
      <c r="A202" s="33" t="s">
        <v>303</v>
      </c>
      <c r="B202" s="17"/>
    </row>
    <row r="203" spans="1:2" ht="12.75">
      <c r="A203" s="34"/>
      <c r="B203" s="17"/>
    </row>
    <row r="204" spans="1:2" ht="12.75">
      <c r="A204" s="8" t="s">
        <v>295</v>
      </c>
      <c r="B204" s="9"/>
    </row>
    <row r="207" spans="2:3" ht="12.75">
      <c r="B207" s="41"/>
      <c r="C207" s="41"/>
    </row>
    <row r="208" spans="1:5" ht="15.75">
      <c r="A208" s="23" t="s">
        <v>304</v>
      </c>
      <c r="C208" s="9"/>
      <c r="D208" s="9"/>
      <c r="E208" s="9"/>
    </row>
    <row r="209" spans="1:14" ht="38.25">
      <c r="A209" s="81"/>
      <c r="B209" s="64" t="s">
        <v>231</v>
      </c>
      <c r="C209" s="64" t="s">
        <v>232</v>
      </c>
      <c r="D209" s="64" t="s">
        <v>119</v>
      </c>
      <c r="E209" s="64" t="s">
        <v>122</v>
      </c>
      <c r="F209" s="64" t="s">
        <v>311</v>
      </c>
      <c r="G209" s="64" t="s">
        <v>285</v>
      </c>
      <c r="H209" s="64" t="s">
        <v>284</v>
      </c>
      <c r="I209" s="64" t="s">
        <v>233</v>
      </c>
      <c r="J209" s="64" t="s">
        <v>286</v>
      </c>
      <c r="K209" s="64" t="s">
        <v>235</v>
      </c>
      <c r="L209" s="64" t="s">
        <v>287</v>
      </c>
      <c r="M209" s="79" t="s">
        <v>289</v>
      </c>
      <c r="N209" s="80"/>
    </row>
    <row r="210" spans="1:14" ht="13.5" customHeight="1">
      <c r="A210" s="46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76" t="s">
        <v>7</v>
      </c>
      <c r="N210" s="76" t="s">
        <v>288</v>
      </c>
    </row>
    <row r="211" spans="2:13" ht="12.75">
      <c r="B211" s="9"/>
      <c r="C211" s="9"/>
      <c r="D211" s="50"/>
      <c r="E211" s="50"/>
      <c r="G211" s="50"/>
      <c r="H211" s="50"/>
      <c r="I211" s="50"/>
      <c r="J211" s="50"/>
      <c r="K211" s="50"/>
      <c r="L211" s="50"/>
      <c r="M211" s="50"/>
    </row>
    <row r="212" spans="1:15" ht="12.75">
      <c r="A212" s="82" t="s">
        <v>118</v>
      </c>
      <c r="B212" s="9">
        <v>6500000</v>
      </c>
      <c r="C212" s="9">
        <v>6500000</v>
      </c>
      <c r="D212" s="50">
        <v>2150000</v>
      </c>
      <c r="E212" s="50">
        <v>1862488</v>
      </c>
      <c r="F212" s="85" t="s">
        <v>1</v>
      </c>
      <c r="G212" s="50">
        <v>23435413</v>
      </c>
      <c r="H212" s="50">
        <v>42662924</v>
      </c>
      <c r="I212" s="50">
        <v>26686382</v>
      </c>
      <c r="J212" s="59">
        <v>222162128</v>
      </c>
      <c r="K212" s="50">
        <v>1088800</v>
      </c>
      <c r="L212" s="50">
        <v>274644155</v>
      </c>
      <c r="M212" s="38">
        <v>20</v>
      </c>
      <c r="N212" s="30">
        <v>8</v>
      </c>
      <c r="O212" s="9"/>
    </row>
    <row r="213" spans="1:15" ht="12.75">
      <c r="A213" s="82" t="s">
        <v>276</v>
      </c>
      <c r="B213" s="9">
        <v>50000000</v>
      </c>
      <c r="C213" s="9">
        <v>30000000</v>
      </c>
      <c r="D213" s="9">
        <v>9300301</v>
      </c>
      <c r="E213" s="9">
        <v>21934706</v>
      </c>
      <c r="F213" s="85" t="s">
        <v>1</v>
      </c>
      <c r="G213" s="9">
        <v>206815916</v>
      </c>
      <c r="H213" s="9">
        <v>335479943</v>
      </c>
      <c r="I213" s="9">
        <v>146216185</v>
      </c>
      <c r="J213" s="9">
        <v>335479943</v>
      </c>
      <c r="K213" s="9">
        <v>3520134</v>
      </c>
      <c r="L213" s="50">
        <v>908893107</v>
      </c>
      <c r="M213" s="38">
        <v>18.75</v>
      </c>
      <c r="N213" s="30">
        <v>7.5</v>
      </c>
      <c r="O213" s="9"/>
    </row>
    <row r="214" spans="1:15" ht="12.75">
      <c r="A214" s="82" t="s">
        <v>312</v>
      </c>
      <c r="B214" s="9">
        <v>100000000</v>
      </c>
      <c r="C214" s="9">
        <v>90000000</v>
      </c>
      <c r="D214" s="9">
        <v>21910219</v>
      </c>
      <c r="E214" s="9">
        <v>67140817</v>
      </c>
      <c r="F214" s="85" t="s">
        <v>1</v>
      </c>
      <c r="G214" s="9">
        <v>216058661</v>
      </c>
      <c r="H214" s="9">
        <v>437489018</v>
      </c>
      <c r="I214" s="9">
        <v>297637582</v>
      </c>
      <c r="J214" s="9">
        <v>1533514072</v>
      </c>
      <c r="K214" s="9">
        <v>17665856</v>
      </c>
      <c r="L214" s="50">
        <v>2446148551</v>
      </c>
      <c r="M214" s="38">
        <v>42</v>
      </c>
      <c r="N214" s="30">
        <v>12</v>
      </c>
      <c r="O214" s="9"/>
    </row>
    <row r="215" spans="1:15" ht="12.75">
      <c r="A215" s="82" t="s">
        <v>313</v>
      </c>
      <c r="B215" s="9">
        <v>10000000</v>
      </c>
      <c r="C215" s="9">
        <v>8500000</v>
      </c>
      <c r="D215" s="9">
        <v>1133663</v>
      </c>
      <c r="E215" s="9">
        <v>551979</v>
      </c>
      <c r="F215" s="85" t="s">
        <v>1</v>
      </c>
      <c r="G215" s="85" t="s">
        <v>1</v>
      </c>
      <c r="H215" s="9">
        <v>883680</v>
      </c>
      <c r="I215" s="9">
        <v>5033506</v>
      </c>
      <c r="J215" s="85" t="s">
        <v>1</v>
      </c>
      <c r="K215" s="9">
        <v>1876547</v>
      </c>
      <c r="L215" s="50">
        <v>18225472</v>
      </c>
      <c r="M215" s="38">
        <v>45</v>
      </c>
      <c r="N215" s="30">
        <v>12</v>
      </c>
      <c r="O215" s="9"/>
    </row>
    <row r="216" spans="1:15" ht="12.75">
      <c r="A216" s="82" t="s">
        <v>314</v>
      </c>
      <c r="B216" s="9">
        <v>20000000</v>
      </c>
      <c r="C216" s="9">
        <v>15000000</v>
      </c>
      <c r="D216" s="9">
        <v>1700000</v>
      </c>
      <c r="E216" s="9">
        <v>5748981</v>
      </c>
      <c r="F216" s="9">
        <v>7407321</v>
      </c>
      <c r="G216" s="9">
        <v>16162288</v>
      </c>
      <c r="H216" s="9">
        <v>22656981</v>
      </c>
      <c r="I216" s="9">
        <v>21893834</v>
      </c>
      <c r="J216" s="9">
        <v>45453995</v>
      </c>
      <c r="K216" s="9">
        <v>1361922</v>
      </c>
      <c r="L216" s="50">
        <v>152508922</v>
      </c>
      <c r="M216" s="38">
        <v>32.5</v>
      </c>
      <c r="N216" s="30">
        <v>6.5</v>
      </c>
      <c r="O216" s="9"/>
    </row>
    <row r="217" spans="1:15" ht="12.75">
      <c r="A217" s="82" t="s">
        <v>315</v>
      </c>
      <c r="B217" s="9">
        <v>200000000</v>
      </c>
      <c r="C217" s="9">
        <v>40000000</v>
      </c>
      <c r="D217" s="85" t="s">
        <v>1</v>
      </c>
      <c r="E217" s="9">
        <v>20866955</v>
      </c>
      <c r="F217" s="85" t="s">
        <v>1</v>
      </c>
      <c r="G217" s="9">
        <v>52394051</v>
      </c>
      <c r="H217" s="9">
        <v>84727573</v>
      </c>
      <c r="I217" s="9">
        <v>26609713</v>
      </c>
      <c r="J217" s="9">
        <v>241463285</v>
      </c>
      <c r="K217" s="9">
        <v>4611603</v>
      </c>
      <c r="L217" s="50">
        <v>537211123</v>
      </c>
      <c r="M217" s="85" t="s">
        <v>1</v>
      </c>
      <c r="N217" s="30">
        <v>6</v>
      </c>
      <c r="O217" s="9"/>
    </row>
    <row r="218" spans="1:14" ht="12.75">
      <c r="A218" s="82" t="s">
        <v>316</v>
      </c>
      <c r="B218" s="9">
        <v>3000000</v>
      </c>
      <c r="C218" s="9">
        <v>993000</v>
      </c>
      <c r="D218" s="85" t="s">
        <v>1</v>
      </c>
      <c r="E218" s="85" t="s">
        <v>1</v>
      </c>
      <c r="F218" s="85" t="s">
        <v>1</v>
      </c>
      <c r="G218" s="9">
        <v>1248457</v>
      </c>
      <c r="H218" s="9">
        <v>294401</v>
      </c>
      <c r="I218" s="85" t="s">
        <v>1</v>
      </c>
      <c r="J218" s="9">
        <v>87500</v>
      </c>
      <c r="K218" s="85" t="s">
        <v>1</v>
      </c>
      <c r="L218" s="9">
        <v>3381901</v>
      </c>
      <c r="M218" s="85" t="s">
        <v>1</v>
      </c>
      <c r="N218" s="85" t="s">
        <v>1</v>
      </c>
    </row>
    <row r="219" spans="1:14" ht="12.75">
      <c r="A219" s="82" t="s">
        <v>317</v>
      </c>
      <c r="B219" s="9">
        <v>2000000</v>
      </c>
      <c r="C219" s="17">
        <v>400000</v>
      </c>
      <c r="D219" s="85" t="s">
        <v>1</v>
      </c>
      <c r="E219" s="9">
        <v>114335</v>
      </c>
      <c r="F219" s="9">
        <v>925</v>
      </c>
      <c r="G219" s="85" t="s">
        <v>1</v>
      </c>
      <c r="H219" s="9">
        <v>326641</v>
      </c>
      <c r="I219" s="9">
        <v>1466</v>
      </c>
      <c r="J219" s="85" t="s">
        <v>1</v>
      </c>
      <c r="K219" s="85" t="s">
        <v>1</v>
      </c>
      <c r="L219" s="9">
        <v>2462637</v>
      </c>
      <c r="M219" s="85" t="s">
        <v>1</v>
      </c>
      <c r="N219" s="85" t="s">
        <v>1</v>
      </c>
    </row>
    <row r="220" spans="1:15" ht="12.75">
      <c r="A220" s="82" t="s">
        <v>318</v>
      </c>
      <c r="B220" s="9">
        <v>50000000</v>
      </c>
      <c r="C220" s="9">
        <v>25000000</v>
      </c>
      <c r="D220" s="9">
        <v>12754209</v>
      </c>
      <c r="E220" s="9">
        <v>4750687</v>
      </c>
      <c r="F220" s="85" t="s">
        <v>1</v>
      </c>
      <c r="G220" s="9">
        <v>5440230</v>
      </c>
      <c r="H220" s="9">
        <v>10349027</v>
      </c>
      <c r="I220" s="9">
        <v>32472894</v>
      </c>
      <c r="J220" s="9">
        <v>381684487</v>
      </c>
      <c r="K220" s="9">
        <v>3373694</v>
      </c>
      <c r="L220" s="50">
        <v>842435976</v>
      </c>
      <c r="M220" s="38">
        <v>25</v>
      </c>
      <c r="N220" s="30">
        <v>10</v>
      </c>
      <c r="O220" s="9"/>
    </row>
    <row r="221" spans="1:14" ht="12.75">
      <c r="A221" s="82" t="s">
        <v>319</v>
      </c>
      <c r="B221" s="9">
        <v>25000000</v>
      </c>
      <c r="C221" s="9">
        <v>6500000</v>
      </c>
      <c r="D221" s="9">
        <v>2964</v>
      </c>
      <c r="E221" s="9">
        <v>2960077</v>
      </c>
      <c r="F221" s="85" t="s">
        <v>1</v>
      </c>
      <c r="G221" s="9">
        <v>8353987</v>
      </c>
      <c r="H221" s="9">
        <v>17215213</v>
      </c>
      <c r="I221" s="9">
        <v>4243738</v>
      </c>
      <c r="J221" s="9">
        <v>29642742</v>
      </c>
      <c r="K221" s="9">
        <v>1078174</v>
      </c>
      <c r="L221" s="9">
        <v>77359072</v>
      </c>
      <c r="M221" s="85" t="s">
        <v>1</v>
      </c>
      <c r="N221" s="30">
        <v>6</v>
      </c>
    </row>
    <row r="222" spans="1:14" ht="12.75">
      <c r="A222" s="82" t="s">
        <v>320</v>
      </c>
      <c r="B222" s="9">
        <v>100000000</v>
      </c>
      <c r="C222" s="9">
        <v>50000000</v>
      </c>
      <c r="D222" s="9">
        <v>10000000</v>
      </c>
      <c r="E222" s="9">
        <v>64362128</v>
      </c>
      <c r="F222" s="85" t="s">
        <v>1</v>
      </c>
      <c r="G222" s="9">
        <v>164069178</v>
      </c>
      <c r="H222" s="9">
        <v>255387834</v>
      </c>
      <c r="I222" s="9">
        <v>62367593</v>
      </c>
      <c r="J222" s="9">
        <v>778654720</v>
      </c>
      <c r="K222" s="9">
        <v>6774905</v>
      </c>
      <c r="L222" s="9">
        <v>1100264477</v>
      </c>
      <c r="M222" s="30">
        <v>40</v>
      </c>
      <c r="N222" s="30">
        <v>8</v>
      </c>
    </row>
    <row r="223" spans="1:14" ht="12.75">
      <c r="A223" s="82" t="s">
        <v>321</v>
      </c>
      <c r="B223" s="9">
        <v>250000</v>
      </c>
      <c r="C223" s="9">
        <v>250000</v>
      </c>
      <c r="D223" s="9">
        <v>18742</v>
      </c>
      <c r="E223" s="9">
        <v>287</v>
      </c>
      <c r="F223" s="85" t="s">
        <v>1</v>
      </c>
      <c r="G223" s="9">
        <v>2294</v>
      </c>
      <c r="H223" s="9">
        <v>751432</v>
      </c>
      <c r="I223" s="85" t="s">
        <v>1</v>
      </c>
      <c r="J223" s="85" t="s">
        <v>1</v>
      </c>
      <c r="K223" s="9">
        <v>35321</v>
      </c>
      <c r="L223" s="9">
        <v>1075575</v>
      </c>
      <c r="M223" s="85" t="s">
        <v>1</v>
      </c>
      <c r="N223" s="30">
        <v>10.7</v>
      </c>
    </row>
    <row r="224" spans="1:14" ht="12.75">
      <c r="A224" s="82" t="s">
        <v>322</v>
      </c>
      <c r="B224" s="9">
        <v>100000</v>
      </c>
      <c r="C224" s="9">
        <v>29750</v>
      </c>
      <c r="D224" s="9">
        <v>1306</v>
      </c>
      <c r="E224" s="9">
        <v>27551</v>
      </c>
      <c r="F224" s="85" t="s">
        <v>1</v>
      </c>
      <c r="G224" s="85" t="s">
        <v>1</v>
      </c>
      <c r="H224" s="85" t="s">
        <v>1</v>
      </c>
      <c r="I224" s="85" t="s">
        <v>1</v>
      </c>
      <c r="J224" s="85" t="s">
        <v>1</v>
      </c>
      <c r="K224" s="85" t="s">
        <v>1</v>
      </c>
      <c r="L224" s="9">
        <v>292007</v>
      </c>
      <c r="M224" s="85" t="s">
        <v>1</v>
      </c>
      <c r="N224" s="85" t="s">
        <v>1</v>
      </c>
    </row>
    <row r="225" spans="1:14" ht="12.75">
      <c r="A225" s="82" t="s">
        <v>323</v>
      </c>
      <c r="B225" s="50">
        <v>300000</v>
      </c>
      <c r="C225" s="9">
        <v>249000</v>
      </c>
      <c r="D225" s="85" t="s">
        <v>1</v>
      </c>
      <c r="E225" s="85" t="s">
        <v>1</v>
      </c>
      <c r="F225" s="85" t="s">
        <v>1</v>
      </c>
      <c r="G225" s="85" t="s">
        <v>1</v>
      </c>
      <c r="H225" s="85" t="s">
        <v>1</v>
      </c>
      <c r="I225" s="85" t="s">
        <v>1</v>
      </c>
      <c r="J225" s="85" t="s">
        <v>1</v>
      </c>
      <c r="K225" s="85" t="s">
        <v>1</v>
      </c>
      <c r="L225" s="85" t="s">
        <v>1</v>
      </c>
      <c r="M225" s="85" t="s">
        <v>1</v>
      </c>
      <c r="N225" s="85" t="s">
        <v>1</v>
      </c>
    </row>
    <row r="226" spans="1:14" ht="12.75">
      <c r="A226" s="82" t="s">
        <v>324</v>
      </c>
      <c r="B226" s="50">
        <v>3850850</v>
      </c>
      <c r="C226" s="50">
        <v>3086550</v>
      </c>
      <c r="D226" s="50">
        <v>7000</v>
      </c>
      <c r="E226" s="50">
        <v>1744457</v>
      </c>
      <c r="F226" s="85" t="s">
        <v>1</v>
      </c>
      <c r="G226" s="50">
        <v>753787</v>
      </c>
      <c r="H226" s="50">
        <v>2945587</v>
      </c>
      <c r="I226" s="50">
        <v>2972200</v>
      </c>
      <c r="J226" s="50">
        <v>376550</v>
      </c>
      <c r="K226" s="50">
        <v>314190</v>
      </c>
      <c r="L226" s="50">
        <v>12794604</v>
      </c>
      <c r="M226" s="85" t="s">
        <v>1</v>
      </c>
      <c r="N226" s="38">
        <v>7</v>
      </c>
    </row>
    <row r="227" spans="1:14" ht="12.75">
      <c r="A227" s="82" t="s">
        <v>325</v>
      </c>
      <c r="B227" s="50">
        <v>100000</v>
      </c>
      <c r="C227" s="50">
        <v>80000</v>
      </c>
      <c r="D227" s="85" t="s">
        <v>1</v>
      </c>
      <c r="E227" s="85" t="s">
        <v>1</v>
      </c>
      <c r="F227" s="85" t="s">
        <v>1</v>
      </c>
      <c r="G227" s="85" t="s">
        <v>1</v>
      </c>
      <c r="H227" s="85" t="s">
        <v>1</v>
      </c>
      <c r="I227" s="85" t="s">
        <v>1</v>
      </c>
      <c r="J227" s="85" t="s">
        <v>1</v>
      </c>
      <c r="K227" s="50">
        <v>13991</v>
      </c>
      <c r="L227" s="85" t="s">
        <v>1</v>
      </c>
      <c r="M227" s="85" t="s">
        <v>1</v>
      </c>
      <c r="N227" s="85" t="s">
        <v>1</v>
      </c>
    </row>
    <row r="228" spans="1:14" ht="12.75">
      <c r="A228" s="82" t="s">
        <v>326</v>
      </c>
      <c r="B228" s="50">
        <v>2213500</v>
      </c>
      <c r="C228" s="50">
        <v>1775000</v>
      </c>
      <c r="D228" s="50">
        <v>35725</v>
      </c>
      <c r="E228" s="50">
        <v>156245</v>
      </c>
      <c r="F228" s="85" t="s">
        <v>1</v>
      </c>
      <c r="G228" s="50">
        <v>1701000</v>
      </c>
      <c r="H228" s="50">
        <v>1748777</v>
      </c>
      <c r="I228" s="50">
        <v>1523551</v>
      </c>
      <c r="J228" s="50">
        <v>7000</v>
      </c>
      <c r="K228" s="50">
        <v>48793</v>
      </c>
      <c r="L228" s="50">
        <v>5686183</v>
      </c>
      <c r="M228" s="38">
        <v>22.5</v>
      </c>
      <c r="N228" s="38">
        <v>4.5</v>
      </c>
    </row>
    <row r="229" spans="1:14" ht="12.75">
      <c r="A229" s="82" t="s">
        <v>327</v>
      </c>
      <c r="B229" s="50">
        <v>5000000</v>
      </c>
      <c r="C229" s="50">
        <v>1000000</v>
      </c>
      <c r="D229" s="50">
        <v>1988</v>
      </c>
      <c r="E229" s="85" t="s">
        <v>1</v>
      </c>
      <c r="F229" s="85" t="s">
        <v>1</v>
      </c>
      <c r="G229" s="85" t="s">
        <v>1</v>
      </c>
      <c r="H229" s="85" t="s">
        <v>1</v>
      </c>
      <c r="I229" s="85" t="s">
        <v>1</v>
      </c>
      <c r="J229" s="85" t="s">
        <v>1</v>
      </c>
      <c r="K229" s="50">
        <v>95822</v>
      </c>
      <c r="L229" s="50">
        <v>5566434</v>
      </c>
      <c r="M229" s="85" t="s">
        <v>1</v>
      </c>
      <c r="N229" s="38">
        <v>5</v>
      </c>
    </row>
    <row r="230" spans="1:14" ht="12.75">
      <c r="A230" s="82" t="s">
        <v>328</v>
      </c>
      <c r="B230" s="50">
        <v>3526250</v>
      </c>
      <c r="C230" s="50">
        <v>700773</v>
      </c>
      <c r="D230" s="50">
        <v>4010</v>
      </c>
      <c r="E230" s="50">
        <v>88248</v>
      </c>
      <c r="F230" s="50">
        <v>158750</v>
      </c>
      <c r="G230" s="85" t="s">
        <v>1</v>
      </c>
      <c r="H230" s="50">
        <v>4604</v>
      </c>
      <c r="I230" s="85" t="s">
        <v>1</v>
      </c>
      <c r="J230" s="50">
        <v>4786</v>
      </c>
      <c r="K230" s="50">
        <v>60905</v>
      </c>
      <c r="L230" s="50">
        <v>4491600</v>
      </c>
      <c r="M230" s="85" t="s">
        <v>1</v>
      </c>
      <c r="N230" s="38">
        <v>10</v>
      </c>
    </row>
    <row r="231" spans="1:14" ht="14.25">
      <c r="A231" s="82" t="s">
        <v>329</v>
      </c>
      <c r="B231" s="50">
        <v>11225000</v>
      </c>
      <c r="C231" s="50">
        <v>1225000</v>
      </c>
      <c r="D231" s="50">
        <v>12405</v>
      </c>
      <c r="E231" s="50">
        <v>50492</v>
      </c>
      <c r="F231" s="85" t="s">
        <v>1</v>
      </c>
      <c r="G231" s="50">
        <v>882056</v>
      </c>
      <c r="H231" s="50">
        <v>582673</v>
      </c>
      <c r="I231" s="50">
        <v>1250</v>
      </c>
      <c r="J231" s="85" t="s">
        <v>1</v>
      </c>
      <c r="K231" s="50">
        <v>59000</v>
      </c>
      <c r="L231" s="50">
        <v>12015957</v>
      </c>
      <c r="M231" s="85" t="s">
        <v>1</v>
      </c>
      <c r="N231" s="38">
        <v>8</v>
      </c>
    </row>
    <row r="232" spans="1:14" ht="12.75">
      <c r="A232" s="82" t="s">
        <v>330</v>
      </c>
      <c r="B232" s="50">
        <v>581000</v>
      </c>
      <c r="C232" s="50">
        <v>29550</v>
      </c>
      <c r="D232" s="50">
        <v>510</v>
      </c>
      <c r="E232" s="50">
        <v>690</v>
      </c>
      <c r="F232" s="85" t="s">
        <v>1</v>
      </c>
      <c r="G232" s="50">
        <v>13102</v>
      </c>
      <c r="H232" s="50">
        <v>62</v>
      </c>
      <c r="I232" s="85" t="s">
        <v>1</v>
      </c>
      <c r="J232" s="50">
        <v>9351</v>
      </c>
      <c r="K232" s="50">
        <v>2434</v>
      </c>
      <c r="L232" s="50">
        <v>628385</v>
      </c>
      <c r="M232" s="85" t="s">
        <v>1</v>
      </c>
      <c r="N232" s="38">
        <v>6</v>
      </c>
    </row>
    <row r="233" spans="1:14" ht="12.75">
      <c r="A233" s="84" t="s">
        <v>331</v>
      </c>
      <c r="B233" s="52">
        <v>4106619</v>
      </c>
      <c r="C233" s="52">
        <v>2240858</v>
      </c>
      <c r="D233" s="52">
        <v>24211</v>
      </c>
      <c r="E233" s="52">
        <v>91485</v>
      </c>
      <c r="F233" s="52">
        <v>83829</v>
      </c>
      <c r="G233" s="73" t="s">
        <v>1</v>
      </c>
      <c r="H233" s="52">
        <v>77671</v>
      </c>
      <c r="I233" s="52">
        <v>670450</v>
      </c>
      <c r="J233" s="52">
        <v>138576</v>
      </c>
      <c r="K233" s="52">
        <v>140269</v>
      </c>
      <c r="L233" s="52">
        <v>6929477</v>
      </c>
      <c r="M233" s="73" t="s">
        <v>1</v>
      </c>
      <c r="N233" s="32">
        <v>6</v>
      </c>
    </row>
    <row r="235" ht="12.75">
      <c r="A235" s="83" t="s">
        <v>332</v>
      </c>
    </row>
    <row r="237" ht="12.75">
      <c r="A237" s="8" t="s">
        <v>295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F28"/>
  <sheetViews>
    <sheetView zoomScalePageLayoutView="0" workbookViewId="0" topLeftCell="A1">
      <selection activeCell="A1" sqref="A1"/>
    </sheetView>
  </sheetViews>
  <sheetFormatPr defaultColWidth="13.28125" defaultRowHeight="12.75"/>
  <cols>
    <col min="1" max="1" width="75.7109375" style="10" customWidth="1"/>
    <col min="2" max="3" width="16.28125" style="10" customWidth="1"/>
    <col min="4" max="16384" width="13.28125" style="10" customWidth="1"/>
  </cols>
  <sheetData>
    <row r="1" s="2" customFormat="1" ht="12.75"/>
    <row r="2" s="2" customFormat="1" ht="12.75"/>
    <row r="3" s="2" customFormat="1" ht="12.75"/>
    <row r="4" s="2" customFormat="1" ht="12.75"/>
    <row r="5" s="2" customFormat="1" ht="12.75"/>
    <row r="6" spans="1:3" s="4" customFormat="1" ht="18">
      <c r="A6" s="3" t="s">
        <v>41</v>
      </c>
      <c r="B6" s="3"/>
      <c r="C6" s="3"/>
    </row>
    <row r="7" spans="1:3" s="4" customFormat="1" ht="18">
      <c r="A7" s="3"/>
      <c r="B7" s="3"/>
      <c r="C7" s="3"/>
    </row>
    <row r="8" spans="1:6" s="4" customFormat="1" ht="18.75" thickBot="1">
      <c r="A8" s="5" t="s">
        <v>0</v>
      </c>
      <c r="B8" s="5"/>
      <c r="C8" s="5"/>
      <c r="D8" s="5"/>
      <c r="E8" s="5"/>
      <c r="F8" s="5"/>
    </row>
    <row r="9" spans="1:3" s="4" customFormat="1" ht="12.75" customHeight="1">
      <c r="A9" s="3"/>
      <c r="B9" s="3"/>
      <c r="C9" s="3"/>
    </row>
    <row r="10" spans="1:3" s="4" customFormat="1" ht="12.75" customHeight="1">
      <c r="A10" s="3"/>
      <c r="B10" s="3"/>
      <c r="C10" s="3"/>
    </row>
    <row r="11" spans="1:3" s="4" customFormat="1" ht="12.75" customHeight="1">
      <c r="A11" s="3"/>
      <c r="B11" s="3"/>
      <c r="C11" s="3"/>
    </row>
    <row r="12" spans="1:3" ht="15.75">
      <c r="A12" s="23" t="s">
        <v>240</v>
      </c>
      <c r="B12" s="41"/>
      <c r="C12" s="41"/>
    </row>
    <row r="13" spans="1:6" ht="27">
      <c r="A13" s="26"/>
      <c r="B13" s="35" t="s">
        <v>120</v>
      </c>
      <c r="C13" s="35" t="s">
        <v>116</v>
      </c>
      <c r="D13" s="35" t="s">
        <v>117</v>
      </c>
      <c r="E13" s="35" t="s">
        <v>238</v>
      </c>
      <c r="F13" s="35" t="s">
        <v>118</v>
      </c>
    </row>
    <row r="14" spans="1:3" ht="12.75" customHeight="1">
      <c r="A14" s="11"/>
      <c r="B14" s="28"/>
      <c r="C14" s="28"/>
    </row>
    <row r="15" spans="1:6" ht="12.75">
      <c r="A15" s="58" t="s">
        <v>231</v>
      </c>
      <c r="B15" s="18">
        <f aca="true" t="shared" si="0" ref="B15:B23">SUM(C15:F15)</f>
        <v>176500000</v>
      </c>
      <c r="C15" s="18">
        <v>100000000</v>
      </c>
      <c r="D15" s="9">
        <v>50000000</v>
      </c>
      <c r="E15" s="9">
        <v>20000000</v>
      </c>
      <c r="F15" s="9">
        <v>6500000</v>
      </c>
    </row>
    <row r="16" spans="1:6" ht="12.75">
      <c r="A16" s="58" t="s">
        <v>232</v>
      </c>
      <c r="B16" s="18">
        <f t="shared" si="0"/>
        <v>86500000</v>
      </c>
      <c r="C16" s="18">
        <v>40000000</v>
      </c>
      <c r="D16" s="9">
        <v>20000000</v>
      </c>
      <c r="E16" s="9">
        <v>20000000</v>
      </c>
      <c r="F16" s="9">
        <v>6500000</v>
      </c>
    </row>
    <row r="17" spans="1:6" ht="12.75">
      <c r="A17" s="58" t="s">
        <v>122</v>
      </c>
      <c r="B17" s="18">
        <f t="shared" si="0"/>
        <v>22494247</v>
      </c>
      <c r="C17" s="18">
        <v>11999104</v>
      </c>
      <c r="D17" s="50">
        <v>2968169</v>
      </c>
      <c r="E17" s="50">
        <v>6687356</v>
      </c>
      <c r="F17" s="50">
        <v>839618</v>
      </c>
    </row>
    <row r="18" spans="1:6" ht="12.75">
      <c r="A18" s="58" t="s">
        <v>233</v>
      </c>
      <c r="B18" s="18">
        <f t="shared" si="0"/>
        <v>98293619</v>
      </c>
      <c r="C18" s="18">
        <v>42680236</v>
      </c>
      <c r="D18" s="50">
        <v>22947508</v>
      </c>
      <c r="E18" s="50">
        <v>21577488</v>
      </c>
      <c r="F18" s="50">
        <v>11088387</v>
      </c>
    </row>
    <row r="19" spans="1:6" ht="12.75">
      <c r="A19" s="58" t="s">
        <v>234</v>
      </c>
      <c r="B19" s="18">
        <f t="shared" si="0"/>
        <v>73590619</v>
      </c>
      <c r="C19" s="56">
        <v>44153381</v>
      </c>
      <c r="D19" s="50">
        <v>67730</v>
      </c>
      <c r="E19" s="50">
        <v>26031437</v>
      </c>
      <c r="F19" s="50">
        <v>3338071</v>
      </c>
    </row>
    <row r="20" spans="1:6" ht="12.75">
      <c r="A20" s="58" t="s">
        <v>123</v>
      </c>
      <c r="B20" s="18">
        <f t="shared" si="0"/>
        <v>39218111</v>
      </c>
      <c r="C20" s="50">
        <v>7686906</v>
      </c>
      <c r="D20" s="50">
        <v>11570248</v>
      </c>
      <c r="E20" s="50">
        <v>19960957</v>
      </c>
      <c r="F20" s="59" t="s">
        <v>1</v>
      </c>
    </row>
    <row r="21" spans="1:6" ht="12.75">
      <c r="A21" s="58" t="s">
        <v>119</v>
      </c>
      <c r="B21" s="18">
        <f t="shared" si="0"/>
        <v>10489863</v>
      </c>
      <c r="C21" s="50">
        <v>2992585</v>
      </c>
      <c r="D21" s="50">
        <v>6188904</v>
      </c>
      <c r="E21" s="50">
        <v>917441</v>
      </c>
      <c r="F21" s="50">
        <v>390933</v>
      </c>
    </row>
    <row r="22" spans="1:6" ht="12.75">
      <c r="A22" s="58" t="s">
        <v>121</v>
      </c>
      <c r="B22" s="18">
        <f t="shared" si="0"/>
        <v>136101555</v>
      </c>
      <c r="C22" s="50">
        <v>71171111</v>
      </c>
      <c r="D22" s="50">
        <v>11509679</v>
      </c>
      <c r="E22" s="50">
        <v>44746951</v>
      </c>
      <c r="F22" s="50">
        <v>8673814</v>
      </c>
    </row>
    <row r="23" spans="1:6" ht="12.75">
      <c r="A23" s="58" t="s">
        <v>235</v>
      </c>
      <c r="B23" s="18">
        <f t="shared" si="0"/>
        <v>7279849</v>
      </c>
      <c r="C23" s="50">
        <v>3701659</v>
      </c>
      <c r="D23" s="50">
        <v>1305166</v>
      </c>
      <c r="E23" s="50">
        <v>1781204</v>
      </c>
      <c r="F23" s="50">
        <v>491820</v>
      </c>
    </row>
    <row r="24" spans="1:6" ht="12.75">
      <c r="A24" s="60" t="s">
        <v>236</v>
      </c>
      <c r="B24" s="61" t="s">
        <v>1</v>
      </c>
      <c r="C24" s="68">
        <v>6</v>
      </c>
      <c r="D24" s="70" t="s">
        <v>1</v>
      </c>
      <c r="E24" s="68">
        <v>6</v>
      </c>
      <c r="F24" s="68">
        <v>5</v>
      </c>
    </row>
    <row r="25" ht="12.75">
      <c r="A25" s="1"/>
    </row>
    <row r="26" spans="1:2" ht="12.75">
      <c r="A26" s="33" t="s">
        <v>239</v>
      </c>
      <c r="B26" s="17"/>
    </row>
    <row r="27" spans="1:2" ht="12.75">
      <c r="A27" s="34"/>
      <c r="B27" s="17"/>
    </row>
    <row r="28" ht="12.75">
      <c r="A28" s="8" t="s">
        <v>194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F28"/>
  <sheetViews>
    <sheetView zoomScalePageLayoutView="0" workbookViewId="0" topLeftCell="A1">
      <selection activeCell="A1" sqref="A1"/>
    </sheetView>
  </sheetViews>
  <sheetFormatPr defaultColWidth="13.28125" defaultRowHeight="12.75"/>
  <cols>
    <col min="1" max="1" width="75.7109375" style="10" customWidth="1"/>
    <col min="2" max="3" width="16.28125" style="10" customWidth="1"/>
    <col min="4" max="16384" width="13.28125" style="10" customWidth="1"/>
  </cols>
  <sheetData>
    <row r="1" s="2" customFormat="1" ht="12.75"/>
    <row r="2" s="2" customFormat="1" ht="12.75"/>
    <row r="3" s="2" customFormat="1" ht="12.75"/>
    <row r="4" s="2" customFormat="1" ht="12.75"/>
    <row r="5" s="2" customFormat="1" ht="12.75"/>
    <row r="6" spans="1:2" s="4" customFormat="1" ht="18">
      <c r="A6" s="3" t="s">
        <v>41</v>
      </c>
      <c r="B6" s="3"/>
    </row>
    <row r="7" spans="1:2" s="4" customFormat="1" ht="18">
      <c r="A7" s="3"/>
      <c r="B7" s="3"/>
    </row>
    <row r="8" spans="1:6" s="4" customFormat="1" ht="18.75" thickBot="1">
      <c r="A8" s="5" t="s">
        <v>0</v>
      </c>
      <c r="B8" s="5"/>
      <c r="C8" s="5"/>
      <c r="D8" s="5"/>
      <c r="E8" s="5"/>
      <c r="F8" s="5"/>
    </row>
    <row r="9" spans="1:2" s="4" customFormat="1" ht="12.75" customHeight="1">
      <c r="A9" s="3"/>
      <c r="B9" s="3"/>
    </row>
    <row r="10" spans="1:2" s="4" customFormat="1" ht="12.75" customHeight="1">
      <c r="A10" s="3"/>
      <c r="B10" s="3"/>
    </row>
    <row r="11" spans="1:2" s="4" customFormat="1" ht="12.75" customHeight="1">
      <c r="A11" s="3"/>
      <c r="B11" s="3"/>
    </row>
    <row r="12" spans="1:3" ht="15.75">
      <c r="A12" s="23" t="s">
        <v>124</v>
      </c>
      <c r="B12" s="41"/>
      <c r="C12" s="41"/>
    </row>
    <row r="13" spans="1:6" ht="27">
      <c r="A13" s="26"/>
      <c r="B13" s="35" t="s">
        <v>120</v>
      </c>
      <c r="C13" s="35" t="s">
        <v>116</v>
      </c>
      <c r="D13" s="35" t="s">
        <v>117</v>
      </c>
      <c r="E13" s="35" t="s">
        <v>238</v>
      </c>
      <c r="F13" s="35" t="s">
        <v>118</v>
      </c>
    </row>
    <row r="14" spans="1:3" ht="12.75" customHeight="1">
      <c r="A14" s="11"/>
      <c r="B14" s="28"/>
      <c r="C14" s="28"/>
    </row>
    <row r="15" spans="1:6" ht="12.75">
      <c r="A15" s="58" t="s">
        <v>231</v>
      </c>
      <c r="B15" s="18">
        <f aca="true" t="shared" si="0" ref="B15:B23">SUM(C15:F15)</f>
        <v>176500000</v>
      </c>
      <c r="C15" s="18">
        <v>100000000</v>
      </c>
      <c r="D15" s="9">
        <v>50000000</v>
      </c>
      <c r="E15" s="9">
        <v>20000000</v>
      </c>
      <c r="F15" s="9">
        <v>6500000</v>
      </c>
    </row>
    <row r="16" spans="1:6" ht="12.75">
      <c r="A16" s="58" t="s">
        <v>232</v>
      </c>
      <c r="B16" s="18">
        <f t="shared" si="0"/>
        <v>86500000</v>
      </c>
      <c r="C16" s="18">
        <v>40000000</v>
      </c>
      <c r="D16" s="9">
        <v>20000000</v>
      </c>
      <c r="E16" s="9">
        <v>20000000</v>
      </c>
      <c r="F16" s="9">
        <v>6500000</v>
      </c>
    </row>
    <row r="17" spans="1:6" ht="12.75">
      <c r="A17" s="58" t="s">
        <v>122</v>
      </c>
      <c r="B17" s="18">
        <f t="shared" si="0"/>
        <v>30075846</v>
      </c>
      <c r="C17" s="18">
        <v>17080211</v>
      </c>
      <c r="D17" s="50">
        <v>2572966</v>
      </c>
      <c r="E17" s="50">
        <v>9783265</v>
      </c>
      <c r="F17" s="50">
        <v>639404</v>
      </c>
    </row>
    <row r="18" spans="1:6" ht="12.75">
      <c r="A18" s="58" t="s">
        <v>233</v>
      </c>
      <c r="B18" s="18">
        <f t="shared" si="0"/>
        <v>104056316</v>
      </c>
      <c r="C18" s="18">
        <v>50058217</v>
      </c>
      <c r="D18" s="50">
        <v>21773647</v>
      </c>
      <c r="E18" s="50">
        <v>20454605</v>
      </c>
      <c r="F18" s="50">
        <v>11769847</v>
      </c>
    </row>
    <row r="19" spans="1:6" ht="12.75">
      <c r="A19" s="58" t="s">
        <v>234</v>
      </c>
      <c r="B19" s="18">
        <f t="shared" si="0"/>
        <v>74664048</v>
      </c>
      <c r="C19" s="56">
        <v>50079561</v>
      </c>
      <c r="D19" s="50">
        <v>48580</v>
      </c>
      <c r="E19" s="50">
        <v>21586446</v>
      </c>
      <c r="F19" s="50">
        <v>2949461</v>
      </c>
    </row>
    <row r="20" spans="1:6" ht="12.75">
      <c r="A20" s="58" t="s">
        <v>123</v>
      </c>
      <c r="B20" s="18">
        <f t="shared" si="0"/>
        <v>47125745</v>
      </c>
      <c r="C20" s="50">
        <v>8355576</v>
      </c>
      <c r="D20" s="50">
        <v>12628475</v>
      </c>
      <c r="E20" s="50">
        <v>26141694</v>
      </c>
      <c r="F20" s="59" t="s">
        <v>1</v>
      </c>
    </row>
    <row r="21" spans="1:6" ht="12.75">
      <c r="A21" s="58" t="s">
        <v>119</v>
      </c>
      <c r="B21" s="18">
        <f t="shared" si="0"/>
        <v>12033957</v>
      </c>
      <c r="C21" s="50">
        <v>3658796</v>
      </c>
      <c r="D21" s="50">
        <v>6439420</v>
      </c>
      <c r="E21" s="50">
        <v>1506502</v>
      </c>
      <c r="F21" s="50">
        <v>429239</v>
      </c>
    </row>
    <row r="22" spans="1:6" ht="12.75">
      <c r="A22" s="58" t="s">
        <v>121</v>
      </c>
      <c r="B22" s="18">
        <f t="shared" si="0"/>
        <v>146601404</v>
      </c>
      <c r="C22" s="50">
        <v>75714313</v>
      </c>
      <c r="D22" s="50">
        <v>10441341</v>
      </c>
      <c r="E22" s="50">
        <v>52689095</v>
      </c>
      <c r="F22" s="50">
        <v>7756655</v>
      </c>
    </row>
    <row r="23" spans="1:6" ht="12.75">
      <c r="A23" s="58" t="s">
        <v>235</v>
      </c>
      <c r="B23" s="18">
        <f t="shared" si="0"/>
        <v>7083993</v>
      </c>
      <c r="C23" s="50">
        <v>3718357</v>
      </c>
      <c r="D23" s="50">
        <v>1224909</v>
      </c>
      <c r="E23" s="50">
        <v>1738555</v>
      </c>
      <c r="F23" s="50">
        <v>402172</v>
      </c>
    </row>
    <row r="24" spans="1:6" ht="12.75">
      <c r="A24" s="60" t="s">
        <v>236</v>
      </c>
      <c r="B24" s="61" t="s">
        <v>1</v>
      </c>
      <c r="C24" s="68">
        <v>6</v>
      </c>
      <c r="D24" s="70" t="s">
        <v>1</v>
      </c>
      <c r="E24" s="68">
        <v>6</v>
      </c>
      <c r="F24" s="68">
        <v>2</v>
      </c>
    </row>
    <row r="25" ht="12.75">
      <c r="A25" s="1"/>
    </row>
    <row r="26" spans="1:2" ht="12.75">
      <c r="A26" s="33" t="s">
        <v>241</v>
      </c>
      <c r="B26" s="17"/>
    </row>
    <row r="27" spans="1:2" ht="12.75">
      <c r="A27" s="34"/>
      <c r="B27" s="17"/>
    </row>
    <row r="28" ht="12.75">
      <c r="A28" s="8" t="s">
        <v>194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F28"/>
  <sheetViews>
    <sheetView zoomScalePageLayoutView="0" workbookViewId="0" topLeftCell="A1">
      <selection activeCell="A1" sqref="A1"/>
    </sheetView>
  </sheetViews>
  <sheetFormatPr defaultColWidth="13.28125" defaultRowHeight="12.75"/>
  <cols>
    <col min="1" max="1" width="75.7109375" style="10" customWidth="1"/>
    <col min="2" max="3" width="16.28125" style="10" customWidth="1"/>
    <col min="4" max="16384" width="13.28125" style="10" customWidth="1"/>
  </cols>
  <sheetData>
    <row r="1" s="2" customFormat="1" ht="12.75"/>
    <row r="2" s="2" customFormat="1" ht="12.75"/>
    <row r="3" s="2" customFormat="1" ht="12.75"/>
    <row r="4" s="2" customFormat="1" ht="12.75"/>
    <row r="5" s="2" customFormat="1" ht="12.75"/>
    <row r="6" spans="1:2" s="4" customFormat="1" ht="18">
      <c r="A6" s="3" t="s">
        <v>41</v>
      </c>
      <c r="B6" s="3"/>
    </row>
    <row r="7" spans="1:2" s="4" customFormat="1" ht="18">
      <c r="A7" s="3"/>
      <c r="B7" s="3"/>
    </row>
    <row r="8" spans="1:6" s="4" customFormat="1" ht="18.75" thickBot="1">
      <c r="A8" s="5" t="s">
        <v>0</v>
      </c>
      <c r="B8" s="5"/>
      <c r="C8" s="5"/>
      <c r="D8" s="5"/>
      <c r="E8" s="5"/>
      <c r="F8" s="5"/>
    </row>
    <row r="9" spans="1:2" s="4" customFormat="1" ht="12.75" customHeight="1">
      <c r="A9" s="3"/>
      <c r="B9" s="3"/>
    </row>
    <row r="10" spans="1:2" s="4" customFormat="1" ht="12.75" customHeight="1">
      <c r="A10" s="3"/>
      <c r="B10" s="3"/>
    </row>
    <row r="11" spans="1:2" s="4" customFormat="1" ht="12.75" customHeight="1">
      <c r="A11" s="3"/>
      <c r="B11" s="3"/>
    </row>
    <row r="12" spans="1:3" ht="15.75">
      <c r="A12" s="23" t="s">
        <v>125</v>
      </c>
      <c r="B12" s="41"/>
      <c r="C12" s="41"/>
    </row>
    <row r="13" spans="1:6" ht="27">
      <c r="A13" s="26"/>
      <c r="B13" s="35" t="s">
        <v>120</v>
      </c>
      <c r="C13" s="35" t="s">
        <v>116</v>
      </c>
      <c r="D13" s="35" t="s">
        <v>117</v>
      </c>
      <c r="E13" s="35" t="s">
        <v>238</v>
      </c>
      <c r="F13" s="35" t="s">
        <v>118</v>
      </c>
    </row>
    <row r="14" spans="1:3" ht="12.75" customHeight="1">
      <c r="A14" s="11"/>
      <c r="B14" s="28"/>
      <c r="C14" s="28"/>
    </row>
    <row r="15" spans="1:6" ht="12.75">
      <c r="A15" s="58" t="s">
        <v>231</v>
      </c>
      <c r="B15" s="18">
        <f aca="true" t="shared" si="0" ref="B15:B23">SUM(C15:F15)</f>
        <v>176500000</v>
      </c>
      <c r="C15" s="18">
        <v>100000000</v>
      </c>
      <c r="D15" s="9">
        <v>50000000</v>
      </c>
      <c r="E15" s="9">
        <v>20000000</v>
      </c>
      <c r="F15" s="9">
        <v>6500000</v>
      </c>
    </row>
    <row r="16" spans="1:6" ht="12.75">
      <c r="A16" s="58" t="s">
        <v>232</v>
      </c>
      <c r="B16" s="18">
        <f t="shared" si="0"/>
        <v>89000000</v>
      </c>
      <c r="C16" s="18">
        <v>40000000</v>
      </c>
      <c r="D16" s="9">
        <v>22500000</v>
      </c>
      <c r="E16" s="9">
        <v>20000000</v>
      </c>
      <c r="F16" s="9">
        <v>6500000</v>
      </c>
    </row>
    <row r="17" spans="1:6" ht="12.75">
      <c r="A17" s="58" t="s">
        <v>122</v>
      </c>
      <c r="B17" s="18">
        <f t="shared" si="0"/>
        <v>29206467</v>
      </c>
      <c r="C17" s="18">
        <v>15948949</v>
      </c>
      <c r="D17" s="50">
        <v>3089498</v>
      </c>
      <c r="E17" s="50">
        <v>9345332</v>
      </c>
      <c r="F17" s="50">
        <v>822688</v>
      </c>
    </row>
    <row r="18" spans="1:6" ht="12.75">
      <c r="A18" s="58" t="s">
        <v>233</v>
      </c>
      <c r="B18" s="18">
        <f t="shared" si="0"/>
        <v>110575086</v>
      </c>
      <c r="C18" s="18">
        <v>55057172</v>
      </c>
      <c r="D18" s="50">
        <v>20171106</v>
      </c>
      <c r="E18" s="50">
        <v>24148561</v>
      </c>
      <c r="F18" s="50">
        <v>11198247</v>
      </c>
    </row>
    <row r="19" spans="1:6" ht="12.75">
      <c r="A19" s="58" t="s">
        <v>234</v>
      </c>
      <c r="B19" s="18">
        <f t="shared" si="0"/>
        <v>69778913</v>
      </c>
      <c r="C19" s="56">
        <v>51589052</v>
      </c>
      <c r="D19" s="50">
        <v>100928</v>
      </c>
      <c r="E19" s="50">
        <v>15300086</v>
      </c>
      <c r="F19" s="50">
        <v>2788847</v>
      </c>
    </row>
    <row r="20" spans="1:6" ht="12.75">
      <c r="A20" s="58" t="s">
        <v>123</v>
      </c>
      <c r="B20" s="18">
        <f t="shared" si="0"/>
        <v>50601217</v>
      </c>
      <c r="C20" s="50">
        <v>8491096</v>
      </c>
      <c r="D20" s="50">
        <v>13188690</v>
      </c>
      <c r="E20" s="50">
        <v>28921431</v>
      </c>
      <c r="F20" s="59" t="s">
        <v>1</v>
      </c>
    </row>
    <row r="21" spans="1:6" ht="12.75">
      <c r="A21" s="58" t="s">
        <v>119</v>
      </c>
      <c r="B21" s="18">
        <f t="shared" si="0"/>
        <v>11501719</v>
      </c>
      <c r="C21" s="50">
        <v>4328167</v>
      </c>
      <c r="D21" s="50">
        <v>4610666</v>
      </c>
      <c r="E21" s="50">
        <v>2093429</v>
      </c>
      <c r="F21" s="50">
        <v>469457</v>
      </c>
    </row>
    <row r="22" spans="1:6" ht="12.75">
      <c r="A22" s="58" t="s">
        <v>121</v>
      </c>
      <c r="B22" s="18">
        <f t="shared" si="0"/>
        <v>150549740</v>
      </c>
      <c r="C22" s="50">
        <v>82275368</v>
      </c>
      <c r="D22" s="50">
        <v>10859396</v>
      </c>
      <c r="E22" s="50">
        <v>49822703</v>
      </c>
      <c r="F22" s="50">
        <v>7592273</v>
      </c>
    </row>
    <row r="23" spans="1:6" ht="12.75">
      <c r="A23" s="58" t="s">
        <v>235</v>
      </c>
      <c r="B23" s="18">
        <f t="shared" si="0"/>
        <v>6578052</v>
      </c>
      <c r="C23" s="50">
        <v>3730055</v>
      </c>
      <c r="D23" s="50">
        <v>980225</v>
      </c>
      <c r="E23" s="50">
        <v>1625431</v>
      </c>
      <c r="F23" s="50">
        <v>242341</v>
      </c>
    </row>
    <row r="24" spans="1:6" ht="12.75">
      <c r="A24" s="60" t="s">
        <v>236</v>
      </c>
      <c r="B24" s="61" t="s">
        <v>1</v>
      </c>
      <c r="C24" s="68">
        <v>6</v>
      </c>
      <c r="D24" s="70" t="s">
        <v>1</v>
      </c>
      <c r="E24" s="68">
        <v>6</v>
      </c>
      <c r="F24" s="68">
        <v>3</v>
      </c>
    </row>
    <row r="25" ht="12.75">
      <c r="A25" s="1"/>
    </row>
    <row r="26" spans="1:2" ht="12.75">
      <c r="A26" s="33" t="s">
        <v>242</v>
      </c>
      <c r="B26" s="17"/>
    </row>
    <row r="27" spans="1:2" ht="12.75">
      <c r="A27" s="34"/>
      <c r="B27" s="17"/>
    </row>
    <row r="28" ht="12.75">
      <c r="A28" s="8" t="s">
        <v>194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F28"/>
  <sheetViews>
    <sheetView zoomScalePageLayoutView="0" workbookViewId="0" topLeftCell="A1">
      <selection activeCell="A1" sqref="A1"/>
    </sheetView>
  </sheetViews>
  <sheetFormatPr defaultColWidth="13.28125" defaultRowHeight="12.75"/>
  <cols>
    <col min="1" max="1" width="75.7109375" style="10" customWidth="1"/>
    <col min="2" max="3" width="16.28125" style="10" customWidth="1"/>
    <col min="4" max="16384" width="13.28125" style="10" customWidth="1"/>
  </cols>
  <sheetData>
    <row r="1" s="2" customFormat="1" ht="12.75"/>
    <row r="2" s="2" customFormat="1" ht="12.75"/>
    <row r="3" s="2" customFormat="1" ht="12.75"/>
    <row r="4" s="2" customFormat="1" ht="12.75"/>
    <row r="5" s="2" customFormat="1" ht="12.75"/>
    <row r="6" spans="1:2" s="4" customFormat="1" ht="18">
      <c r="A6" s="3" t="s">
        <v>41</v>
      </c>
      <c r="B6" s="3"/>
    </row>
    <row r="7" spans="1:2" s="4" customFormat="1" ht="18">
      <c r="A7" s="3"/>
      <c r="B7" s="3"/>
    </row>
    <row r="8" spans="1:6" s="4" customFormat="1" ht="18.75" thickBot="1">
      <c r="A8" s="5" t="s">
        <v>0</v>
      </c>
      <c r="B8" s="5"/>
      <c r="C8" s="5"/>
      <c r="D8" s="5"/>
      <c r="E8" s="5"/>
      <c r="F8" s="5"/>
    </row>
    <row r="9" spans="1:2" s="4" customFormat="1" ht="12.75" customHeight="1">
      <c r="A9" s="3"/>
      <c r="B9" s="3"/>
    </row>
    <row r="10" spans="1:2" s="4" customFormat="1" ht="12.75" customHeight="1">
      <c r="A10" s="3"/>
      <c r="B10" s="3"/>
    </row>
    <row r="11" spans="1:2" s="4" customFormat="1" ht="12.75" customHeight="1">
      <c r="A11" s="3"/>
      <c r="B11" s="3"/>
    </row>
    <row r="12" spans="1:3" ht="15.75">
      <c r="A12" s="23" t="s">
        <v>126</v>
      </c>
      <c r="B12" s="41"/>
      <c r="C12" s="41"/>
    </row>
    <row r="13" spans="1:6" ht="27">
      <c r="A13" s="26"/>
      <c r="B13" s="35" t="s">
        <v>120</v>
      </c>
      <c r="C13" s="35" t="s">
        <v>116</v>
      </c>
      <c r="D13" s="35" t="s">
        <v>117</v>
      </c>
      <c r="E13" s="35" t="s">
        <v>238</v>
      </c>
      <c r="F13" s="35" t="s">
        <v>118</v>
      </c>
    </row>
    <row r="14" spans="1:3" ht="12.75" customHeight="1">
      <c r="A14" s="11"/>
      <c r="B14" s="28"/>
      <c r="C14" s="28"/>
    </row>
    <row r="15" spans="1:6" ht="12.75">
      <c r="A15" s="58" t="s">
        <v>231</v>
      </c>
      <c r="B15" s="18">
        <f aca="true" t="shared" si="0" ref="B15:B23">SUM(C15:F15)</f>
        <v>176500000</v>
      </c>
      <c r="C15" s="18">
        <v>100000000</v>
      </c>
      <c r="D15" s="9">
        <v>50000000</v>
      </c>
      <c r="E15" s="9">
        <v>20000000</v>
      </c>
      <c r="F15" s="9">
        <v>6500000</v>
      </c>
    </row>
    <row r="16" spans="1:6" ht="12.75">
      <c r="A16" s="58" t="s">
        <v>232</v>
      </c>
      <c r="B16" s="18">
        <f t="shared" si="0"/>
        <v>89000000</v>
      </c>
      <c r="C16" s="18">
        <v>40000000</v>
      </c>
      <c r="D16" s="9">
        <v>22500000</v>
      </c>
      <c r="E16" s="9">
        <v>20000000</v>
      </c>
      <c r="F16" s="9">
        <v>6500000</v>
      </c>
    </row>
    <row r="17" spans="1:6" ht="12.75">
      <c r="A17" s="58" t="s">
        <v>122</v>
      </c>
      <c r="B17" s="18">
        <f t="shared" si="0"/>
        <v>33200000</v>
      </c>
      <c r="C17" s="18">
        <v>22232236</v>
      </c>
      <c r="D17" s="50">
        <v>2666429</v>
      </c>
      <c r="E17" s="50">
        <v>7384662</v>
      </c>
      <c r="F17" s="50">
        <v>916673</v>
      </c>
    </row>
    <row r="18" spans="1:6" ht="12.75">
      <c r="A18" s="58" t="s">
        <v>233</v>
      </c>
      <c r="B18" s="18">
        <f t="shared" si="0"/>
        <v>105944103</v>
      </c>
      <c r="C18" s="18">
        <v>54936227</v>
      </c>
      <c r="D18" s="50">
        <v>20990631</v>
      </c>
      <c r="E18" s="50">
        <v>20041652</v>
      </c>
      <c r="F18" s="50">
        <v>9975593</v>
      </c>
    </row>
    <row r="19" spans="1:6" ht="12.75">
      <c r="A19" s="58" t="s">
        <v>234</v>
      </c>
      <c r="B19" s="18">
        <f t="shared" si="0"/>
        <v>89108389</v>
      </c>
      <c r="C19" s="56">
        <v>59368318</v>
      </c>
      <c r="D19" s="50">
        <v>216387</v>
      </c>
      <c r="E19" s="50">
        <v>25050940</v>
      </c>
      <c r="F19" s="50">
        <v>4472744</v>
      </c>
    </row>
    <row r="20" spans="1:6" ht="12.75">
      <c r="A20" s="58" t="s">
        <v>123</v>
      </c>
      <c r="B20" s="18">
        <f t="shared" si="0"/>
        <v>49879103</v>
      </c>
      <c r="C20" s="50">
        <v>8561639</v>
      </c>
      <c r="D20" s="50">
        <v>10450020</v>
      </c>
      <c r="E20" s="50">
        <v>30867444</v>
      </c>
      <c r="F20" s="59" t="s">
        <v>1</v>
      </c>
    </row>
    <row r="21" spans="1:6" ht="12.75">
      <c r="A21" s="58" t="s">
        <v>119</v>
      </c>
      <c r="B21" s="18">
        <f t="shared" si="0"/>
        <v>12892350</v>
      </c>
      <c r="C21" s="50">
        <v>4998119</v>
      </c>
      <c r="D21" s="50">
        <v>4727177</v>
      </c>
      <c r="E21" s="50">
        <v>2674701</v>
      </c>
      <c r="F21" s="50">
        <v>492353</v>
      </c>
    </row>
    <row r="22" spans="1:6" ht="12.75">
      <c r="A22" s="58" t="s">
        <v>121</v>
      </c>
      <c r="B22" s="18">
        <f t="shared" si="0"/>
        <v>170979292</v>
      </c>
      <c r="C22" s="50">
        <v>98467241</v>
      </c>
      <c r="D22" s="50">
        <v>10700349</v>
      </c>
      <c r="E22" s="50">
        <v>53169733</v>
      </c>
      <c r="F22" s="50">
        <v>8641969</v>
      </c>
    </row>
    <row r="23" spans="1:6" ht="12.75">
      <c r="A23" s="58" t="s">
        <v>235</v>
      </c>
      <c r="B23" s="18">
        <f t="shared" si="0"/>
        <v>7050250</v>
      </c>
      <c r="C23" s="50">
        <v>3727455</v>
      </c>
      <c r="D23" s="50">
        <v>1263222</v>
      </c>
      <c r="E23" s="50">
        <v>1672174</v>
      </c>
      <c r="F23" s="50">
        <v>387399</v>
      </c>
    </row>
    <row r="24" spans="1:6" ht="12.75">
      <c r="A24" s="60" t="s">
        <v>236</v>
      </c>
      <c r="B24" s="61" t="s">
        <v>1</v>
      </c>
      <c r="C24" s="68">
        <v>6</v>
      </c>
      <c r="D24" s="70" t="s">
        <v>1</v>
      </c>
      <c r="E24" s="68">
        <v>7</v>
      </c>
      <c r="F24" s="68">
        <v>4</v>
      </c>
    </row>
    <row r="25" ht="12.75">
      <c r="A25" s="1"/>
    </row>
    <row r="26" spans="1:2" ht="12.75">
      <c r="A26" s="33" t="s">
        <v>243</v>
      </c>
      <c r="B26" s="17"/>
    </row>
    <row r="27" spans="1:2" ht="12.75">
      <c r="A27" s="34"/>
      <c r="B27" s="17"/>
    </row>
    <row r="28" ht="12.75">
      <c r="A28" s="8" t="s">
        <v>194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F28"/>
  <sheetViews>
    <sheetView zoomScalePageLayoutView="0" workbookViewId="0" topLeftCell="A1">
      <selection activeCell="A1" sqref="A1"/>
    </sheetView>
  </sheetViews>
  <sheetFormatPr defaultColWidth="13.28125" defaultRowHeight="12.75"/>
  <cols>
    <col min="1" max="1" width="75.7109375" style="10" customWidth="1"/>
    <col min="2" max="3" width="16.28125" style="10" customWidth="1"/>
    <col min="4" max="16384" width="13.28125" style="10" customWidth="1"/>
  </cols>
  <sheetData>
    <row r="1" s="2" customFormat="1" ht="12.75"/>
    <row r="2" s="2" customFormat="1" ht="12.75"/>
    <row r="3" s="2" customFormat="1" ht="12.75"/>
    <row r="4" s="2" customFormat="1" ht="12.75"/>
    <row r="5" s="2" customFormat="1" ht="12.75"/>
    <row r="6" spans="1:2" s="4" customFormat="1" ht="18">
      <c r="A6" s="3" t="s">
        <v>41</v>
      </c>
      <c r="B6" s="3"/>
    </row>
    <row r="7" spans="1:2" s="4" customFormat="1" ht="18">
      <c r="A7" s="3"/>
      <c r="B7" s="3"/>
    </row>
    <row r="8" spans="1:6" s="4" customFormat="1" ht="18.75" thickBot="1">
      <c r="A8" s="5" t="s">
        <v>0</v>
      </c>
      <c r="B8" s="5"/>
      <c r="C8" s="5"/>
      <c r="D8" s="5"/>
      <c r="E8" s="5"/>
      <c r="F8" s="5"/>
    </row>
    <row r="9" spans="1:2" s="4" customFormat="1" ht="12.75" customHeight="1">
      <c r="A9" s="3"/>
      <c r="B9" s="3"/>
    </row>
    <row r="10" spans="1:2" s="4" customFormat="1" ht="12.75" customHeight="1">
      <c r="A10" s="3"/>
      <c r="B10" s="3"/>
    </row>
    <row r="11" spans="1:2" s="4" customFormat="1" ht="12.75" customHeight="1">
      <c r="A11" s="3"/>
      <c r="B11" s="3"/>
    </row>
    <row r="12" spans="1:3" ht="15.75">
      <c r="A12" s="23" t="s">
        <v>127</v>
      </c>
      <c r="B12" s="41"/>
      <c r="C12" s="41"/>
    </row>
    <row r="13" spans="1:6" ht="27">
      <c r="A13" s="26"/>
      <c r="B13" s="35" t="s">
        <v>120</v>
      </c>
      <c r="C13" s="35" t="s">
        <v>116</v>
      </c>
      <c r="D13" s="35" t="s">
        <v>117</v>
      </c>
      <c r="E13" s="35" t="s">
        <v>238</v>
      </c>
      <c r="F13" s="35" t="s">
        <v>118</v>
      </c>
    </row>
    <row r="14" spans="1:3" ht="12.75" customHeight="1">
      <c r="A14" s="11"/>
      <c r="B14" s="28"/>
      <c r="C14" s="28"/>
    </row>
    <row r="15" spans="1:6" ht="12.75">
      <c r="A15" s="58" t="s">
        <v>231</v>
      </c>
      <c r="B15" s="18">
        <f aca="true" t="shared" si="0" ref="B15:B23">SUM(C15:F15)</f>
        <v>176500000</v>
      </c>
      <c r="C15" s="18">
        <v>100000000</v>
      </c>
      <c r="D15" s="9">
        <v>50000000</v>
      </c>
      <c r="E15" s="9">
        <v>20000000</v>
      </c>
      <c r="F15" s="9">
        <v>6500000</v>
      </c>
    </row>
    <row r="16" spans="1:6" ht="12.75">
      <c r="A16" s="58" t="s">
        <v>232</v>
      </c>
      <c r="B16" s="18">
        <f t="shared" si="0"/>
        <v>89000000</v>
      </c>
      <c r="C16" s="18">
        <v>40000000</v>
      </c>
      <c r="D16" s="9">
        <v>22500000</v>
      </c>
      <c r="E16" s="9">
        <v>20000000</v>
      </c>
      <c r="F16" s="9">
        <v>6500000</v>
      </c>
    </row>
    <row r="17" spans="1:6" ht="12.75">
      <c r="A17" s="58" t="s">
        <v>122</v>
      </c>
      <c r="B17" s="18">
        <f t="shared" si="0"/>
        <v>45512711</v>
      </c>
      <c r="C17" s="18">
        <v>30361049</v>
      </c>
      <c r="D17" s="50">
        <v>5883849</v>
      </c>
      <c r="E17" s="50">
        <v>8534876</v>
      </c>
      <c r="F17" s="50">
        <v>732937</v>
      </c>
    </row>
    <row r="18" spans="1:6" ht="12.75">
      <c r="A18" s="58" t="s">
        <v>233</v>
      </c>
      <c r="B18" s="18">
        <f t="shared" si="0"/>
        <v>97962524</v>
      </c>
      <c r="C18" s="18">
        <v>47750080</v>
      </c>
      <c r="D18" s="50">
        <v>15931226</v>
      </c>
      <c r="E18" s="50">
        <v>24122957</v>
      </c>
      <c r="F18" s="50">
        <v>10158261</v>
      </c>
    </row>
    <row r="19" spans="1:6" ht="12.75">
      <c r="A19" s="58" t="s">
        <v>234</v>
      </c>
      <c r="B19" s="18">
        <f t="shared" si="0"/>
        <v>93100501</v>
      </c>
      <c r="C19" s="56">
        <v>68385789</v>
      </c>
      <c r="D19" s="50">
        <v>1125845</v>
      </c>
      <c r="E19" s="50">
        <v>18771746</v>
      </c>
      <c r="F19" s="50">
        <v>4817121</v>
      </c>
    </row>
    <row r="20" spans="1:6" ht="12.75">
      <c r="A20" s="58" t="s">
        <v>123</v>
      </c>
      <c r="B20" s="18">
        <f t="shared" si="0"/>
        <v>45571169</v>
      </c>
      <c r="C20" s="50">
        <v>5301954</v>
      </c>
      <c r="D20" s="50">
        <v>9131465</v>
      </c>
      <c r="E20" s="50">
        <v>31137750</v>
      </c>
      <c r="F20" s="59" t="s">
        <v>1</v>
      </c>
    </row>
    <row r="21" spans="1:6" ht="12.75">
      <c r="A21" s="58" t="s">
        <v>119</v>
      </c>
      <c r="B21" s="18">
        <f t="shared" si="0"/>
        <v>13895007</v>
      </c>
      <c r="C21" s="50">
        <v>5153683</v>
      </c>
      <c r="D21" s="50">
        <v>5457838</v>
      </c>
      <c r="E21" s="50">
        <v>2758310</v>
      </c>
      <c r="F21" s="50">
        <v>525176</v>
      </c>
    </row>
    <row r="22" spans="1:6" ht="12.75">
      <c r="A22" s="58" t="s">
        <v>121</v>
      </c>
      <c r="B22" s="18">
        <f t="shared" si="0"/>
        <v>150481258</v>
      </c>
      <c r="C22" s="50">
        <v>80311386</v>
      </c>
      <c r="D22" s="50">
        <v>10113798</v>
      </c>
      <c r="E22" s="50">
        <v>52296972</v>
      </c>
      <c r="F22" s="50">
        <v>7759102</v>
      </c>
    </row>
    <row r="23" spans="1:6" ht="12.75">
      <c r="A23" s="58" t="s">
        <v>235</v>
      </c>
      <c r="B23" s="18">
        <f t="shared" si="0"/>
        <v>4759663</v>
      </c>
      <c r="C23" s="50">
        <v>1955144</v>
      </c>
      <c r="D23" s="50">
        <v>1127586</v>
      </c>
      <c r="E23" s="50">
        <v>1301528</v>
      </c>
      <c r="F23" s="50">
        <v>375405</v>
      </c>
    </row>
    <row r="24" spans="1:6" ht="12.75">
      <c r="A24" s="60" t="s">
        <v>236</v>
      </c>
      <c r="B24" s="61" t="s">
        <v>1</v>
      </c>
      <c r="C24" s="68">
        <v>3</v>
      </c>
      <c r="D24" s="70" t="s">
        <v>1</v>
      </c>
      <c r="E24" s="68">
        <v>7</v>
      </c>
      <c r="F24" s="68">
        <v>4</v>
      </c>
    </row>
    <row r="25" ht="12.75">
      <c r="A25" s="1"/>
    </row>
    <row r="26" spans="1:2" ht="12.75">
      <c r="A26" s="33" t="s">
        <v>244</v>
      </c>
      <c r="B26" s="17"/>
    </row>
    <row r="27" spans="1:2" ht="12.75">
      <c r="A27" s="34"/>
      <c r="B27" s="17"/>
    </row>
    <row r="28" ht="12.75">
      <c r="A28" s="8" t="s">
        <v>194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F28"/>
  <sheetViews>
    <sheetView zoomScalePageLayoutView="0" workbookViewId="0" topLeftCell="A1">
      <selection activeCell="A1" sqref="A1"/>
    </sheetView>
  </sheetViews>
  <sheetFormatPr defaultColWidth="13.28125" defaultRowHeight="12.75"/>
  <cols>
    <col min="1" max="1" width="75.7109375" style="10" customWidth="1"/>
    <col min="2" max="3" width="16.28125" style="10" customWidth="1"/>
    <col min="4" max="16384" width="13.28125" style="10" customWidth="1"/>
  </cols>
  <sheetData>
    <row r="1" s="2" customFormat="1" ht="12.75"/>
    <row r="2" s="2" customFormat="1" ht="12.75"/>
    <row r="3" s="2" customFormat="1" ht="12.75"/>
    <row r="4" s="2" customFormat="1" ht="12.75"/>
    <row r="5" s="2" customFormat="1" ht="12.75"/>
    <row r="6" spans="1:2" s="4" customFormat="1" ht="18">
      <c r="A6" s="3" t="s">
        <v>41</v>
      </c>
      <c r="B6" s="3"/>
    </row>
    <row r="7" spans="1:2" s="4" customFormat="1" ht="18">
      <c r="A7" s="3"/>
      <c r="B7" s="3"/>
    </row>
    <row r="8" spans="1:6" s="4" customFormat="1" ht="18.75" thickBot="1">
      <c r="A8" s="5" t="s">
        <v>0</v>
      </c>
      <c r="B8" s="5"/>
      <c r="C8" s="5"/>
      <c r="D8" s="5"/>
      <c r="E8" s="5"/>
      <c r="F8" s="5"/>
    </row>
    <row r="9" spans="1:2" s="4" customFormat="1" ht="12.75" customHeight="1">
      <c r="A9" s="3"/>
      <c r="B9" s="3"/>
    </row>
    <row r="10" spans="1:2" s="4" customFormat="1" ht="12.75" customHeight="1">
      <c r="A10" s="3"/>
      <c r="B10" s="3"/>
    </row>
    <row r="11" spans="1:2" s="4" customFormat="1" ht="12.75" customHeight="1">
      <c r="A11" s="3"/>
      <c r="B11" s="3"/>
    </row>
    <row r="12" spans="1:3" ht="15.75">
      <c r="A12" s="23" t="s">
        <v>128</v>
      </c>
      <c r="B12" s="41"/>
      <c r="C12" s="41"/>
    </row>
    <row r="13" spans="1:6" ht="27">
      <c r="A13" s="26"/>
      <c r="B13" s="35" t="s">
        <v>120</v>
      </c>
      <c r="C13" s="35" t="s">
        <v>116</v>
      </c>
      <c r="D13" s="35" t="s">
        <v>117</v>
      </c>
      <c r="E13" s="35" t="s">
        <v>238</v>
      </c>
      <c r="F13" s="35" t="s">
        <v>118</v>
      </c>
    </row>
    <row r="14" spans="1:3" ht="12.75" customHeight="1">
      <c r="A14" s="11"/>
      <c r="B14" s="28"/>
      <c r="C14" s="28"/>
    </row>
    <row r="15" spans="1:6" ht="12.75">
      <c r="A15" s="58" t="s">
        <v>231</v>
      </c>
      <c r="B15" s="18">
        <f>SUM(C15:F15)</f>
        <v>176500000</v>
      </c>
      <c r="C15" s="18">
        <v>100000000</v>
      </c>
      <c r="D15" s="9">
        <v>50000000</v>
      </c>
      <c r="E15" s="9">
        <v>20000000</v>
      </c>
      <c r="F15" s="9">
        <v>6500000</v>
      </c>
    </row>
    <row r="16" spans="1:6" ht="12.75">
      <c r="A16" s="58" t="s">
        <v>232</v>
      </c>
      <c r="B16" s="18">
        <f aca="true" t="shared" si="0" ref="B16:B23">SUM(C16:F16)</f>
        <v>99000000</v>
      </c>
      <c r="C16" s="18">
        <v>50000000</v>
      </c>
      <c r="D16" s="9">
        <v>22500000</v>
      </c>
      <c r="E16" s="9">
        <v>20000000</v>
      </c>
      <c r="F16" s="9">
        <v>6500000</v>
      </c>
    </row>
    <row r="17" spans="1:6" ht="12.75">
      <c r="A17" s="58" t="s">
        <v>122</v>
      </c>
      <c r="B17" s="18">
        <f t="shared" si="0"/>
        <v>40344118</v>
      </c>
      <c r="C17" s="18">
        <v>19824506</v>
      </c>
      <c r="D17" s="50">
        <v>6233800</v>
      </c>
      <c r="E17" s="50">
        <v>13676309</v>
      </c>
      <c r="F17" s="50">
        <v>609503</v>
      </c>
    </row>
    <row r="18" spans="1:6" ht="12.75">
      <c r="A18" s="58" t="s">
        <v>233</v>
      </c>
      <c r="B18" s="18">
        <f t="shared" si="0"/>
        <v>101852134</v>
      </c>
      <c r="C18" s="18">
        <v>46797480</v>
      </c>
      <c r="D18" s="50">
        <v>21609068</v>
      </c>
      <c r="E18" s="50">
        <v>23861120</v>
      </c>
      <c r="F18" s="50">
        <v>9584466</v>
      </c>
    </row>
    <row r="19" spans="1:6" ht="12.75">
      <c r="A19" s="58" t="s">
        <v>234</v>
      </c>
      <c r="B19" s="18">
        <f t="shared" si="0"/>
        <v>64069038</v>
      </c>
      <c r="C19" s="56">
        <v>43179846</v>
      </c>
      <c r="D19" s="50">
        <v>58045</v>
      </c>
      <c r="E19" s="50">
        <v>17171718</v>
      </c>
      <c r="F19" s="50">
        <v>3659429</v>
      </c>
    </row>
    <row r="20" spans="1:6" ht="12.75">
      <c r="A20" s="58" t="s">
        <v>123</v>
      </c>
      <c r="B20" s="18">
        <f t="shared" si="0"/>
        <v>35238788</v>
      </c>
      <c r="C20" s="50">
        <v>3866645</v>
      </c>
      <c r="D20" s="50">
        <v>12313165</v>
      </c>
      <c r="E20" s="50">
        <v>19058978</v>
      </c>
      <c r="F20" s="59" t="s">
        <v>1</v>
      </c>
    </row>
    <row r="21" spans="1:6" ht="12.75">
      <c r="A21" s="58" t="s">
        <v>119</v>
      </c>
      <c r="B21" s="18">
        <f t="shared" si="0"/>
        <v>14573631</v>
      </c>
      <c r="C21" s="50">
        <v>5261697</v>
      </c>
      <c r="D21" s="50">
        <v>5931718</v>
      </c>
      <c r="E21" s="50">
        <v>2823386</v>
      </c>
      <c r="F21" s="50">
        <v>556830</v>
      </c>
    </row>
    <row r="22" spans="1:6" ht="12.75">
      <c r="A22" s="58" t="s">
        <v>121</v>
      </c>
      <c r="B22" s="18">
        <f t="shared" si="0"/>
        <v>124481280</v>
      </c>
      <c r="C22" s="50">
        <v>58109642</v>
      </c>
      <c r="D22" s="50">
        <v>10572606</v>
      </c>
      <c r="E22" s="50">
        <v>49796726</v>
      </c>
      <c r="F22" s="50">
        <v>6002306</v>
      </c>
    </row>
    <row r="23" spans="1:6" ht="12.75">
      <c r="A23" s="58" t="s">
        <v>235</v>
      </c>
      <c r="B23" s="18">
        <f t="shared" si="0"/>
        <v>3531337</v>
      </c>
      <c r="C23" s="50">
        <v>809625</v>
      </c>
      <c r="D23" s="50">
        <v>1095973</v>
      </c>
      <c r="E23" s="50">
        <v>1063266</v>
      </c>
      <c r="F23" s="50">
        <v>562473</v>
      </c>
    </row>
    <row r="24" spans="1:6" ht="12.75">
      <c r="A24" s="60" t="s">
        <v>236</v>
      </c>
      <c r="B24" s="61" t="s">
        <v>1</v>
      </c>
      <c r="C24" s="68">
        <v>4</v>
      </c>
      <c r="D24" s="70" t="s">
        <v>1</v>
      </c>
      <c r="E24" s="68">
        <v>7</v>
      </c>
      <c r="F24" s="68">
        <v>4.5</v>
      </c>
    </row>
    <row r="25" ht="12.75">
      <c r="A25" s="1"/>
    </row>
    <row r="26" spans="1:2" ht="12.75">
      <c r="A26" s="33" t="s">
        <v>245</v>
      </c>
      <c r="B26" s="17"/>
    </row>
    <row r="27" spans="1:2" ht="12.75">
      <c r="A27" s="34"/>
      <c r="B27" s="17"/>
    </row>
    <row r="28" ht="12.75">
      <c r="A28" s="8" t="s">
        <v>194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I194"/>
  <sheetViews>
    <sheetView zoomScalePageLayoutView="0" workbookViewId="0" topLeftCell="A1">
      <selection activeCell="A1" sqref="A1"/>
    </sheetView>
  </sheetViews>
  <sheetFormatPr defaultColWidth="13.28125" defaultRowHeight="12.75"/>
  <cols>
    <col min="1" max="1" width="75.7109375" style="10" customWidth="1"/>
    <col min="2" max="2" width="16.28125" style="10" customWidth="1"/>
    <col min="3" max="3" width="16.140625" style="10" customWidth="1"/>
    <col min="4" max="16384" width="13.28125" style="10" customWidth="1"/>
  </cols>
  <sheetData>
    <row r="1" s="2" customFormat="1" ht="12.75"/>
    <row r="2" s="2" customFormat="1" ht="12.75"/>
    <row r="3" s="2" customFormat="1" ht="12.75"/>
    <row r="4" s="2" customFormat="1" ht="12.75"/>
    <row r="5" s="2" customFormat="1" ht="12.75"/>
    <row r="6" spans="1:2" s="4" customFormat="1" ht="18">
      <c r="A6" s="3" t="s">
        <v>41</v>
      </c>
      <c r="B6" s="3"/>
    </row>
    <row r="7" spans="1:2" s="4" customFormat="1" ht="18">
      <c r="A7" s="3"/>
      <c r="B7" s="3"/>
    </row>
    <row r="8" spans="1:2" s="4" customFormat="1" ht="18.75" thickBot="1">
      <c r="A8" s="5" t="s">
        <v>0</v>
      </c>
      <c r="B8" s="5"/>
    </row>
    <row r="9" spans="1:2" s="4" customFormat="1" ht="12.75" customHeight="1">
      <c r="A9" s="3"/>
      <c r="B9" s="3"/>
    </row>
    <row r="10" spans="1:2" s="4" customFormat="1" ht="12.75" customHeight="1">
      <c r="A10" s="3"/>
      <c r="B10" s="3"/>
    </row>
    <row r="11" spans="1:2" s="4" customFormat="1" ht="12.75" customHeight="1">
      <c r="A11" s="3"/>
      <c r="B11" s="3"/>
    </row>
    <row r="12" spans="1:2" s="6" customFormat="1" ht="31.5">
      <c r="A12" s="23" t="s">
        <v>75</v>
      </c>
      <c r="B12" s="41"/>
    </row>
    <row r="13" spans="1:2" s="6" customFormat="1" ht="12.75" customHeight="1">
      <c r="A13" s="23"/>
      <c r="B13" s="41"/>
    </row>
    <row r="14" spans="1:2" s="6" customFormat="1" ht="12.75">
      <c r="A14" s="25" t="s">
        <v>7</v>
      </c>
      <c r="B14" s="41"/>
    </row>
    <row r="15" spans="1:2" s="7" customFormat="1" ht="18">
      <c r="A15" s="26"/>
      <c r="B15" s="47" t="s">
        <v>138</v>
      </c>
    </row>
    <row r="16" spans="1:2" s="7" customFormat="1" ht="12.75" customHeight="1">
      <c r="A16" s="11"/>
      <c r="B16" s="48"/>
    </row>
    <row r="17" spans="1:2" s="7" customFormat="1" ht="12.75" customHeight="1">
      <c r="A17" s="12" t="s">
        <v>3</v>
      </c>
      <c r="B17" s="48"/>
    </row>
    <row r="18" spans="1:2" s="4" customFormat="1" ht="12.75">
      <c r="A18" s="13" t="s">
        <v>8</v>
      </c>
      <c r="B18" s="29">
        <f>SUM(B19:B36)</f>
        <v>3822597614.5699997</v>
      </c>
    </row>
    <row r="19" spans="1:2" s="4" customFormat="1" ht="12.75">
      <c r="A19" s="14" t="s">
        <v>16</v>
      </c>
      <c r="B19" s="37">
        <v>970421062.52</v>
      </c>
    </row>
    <row r="20" spans="1:2" s="4" customFormat="1" ht="12.75">
      <c r="A20" s="14" t="s">
        <v>17</v>
      </c>
      <c r="B20" s="29">
        <v>752905046.98</v>
      </c>
    </row>
    <row r="21" spans="1:2" s="4" customFormat="1" ht="12.75">
      <c r="A21" s="14" t="s">
        <v>18</v>
      </c>
      <c r="B21" s="37">
        <v>5215506.15</v>
      </c>
    </row>
    <row r="22" spans="1:2" s="4" customFormat="1" ht="12.75">
      <c r="A22" s="14" t="s">
        <v>19</v>
      </c>
      <c r="B22" s="37">
        <v>3265384.07</v>
      </c>
    </row>
    <row r="23" spans="1:2" s="4" customFormat="1" ht="12.75">
      <c r="A23" s="14" t="s">
        <v>20</v>
      </c>
      <c r="B23" s="37">
        <v>468407514.72</v>
      </c>
    </row>
    <row r="24" spans="1:2" s="4" customFormat="1" ht="12.75">
      <c r="A24" s="14" t="s">
        <v>21</v>
      </c>
      <c r="B24" s="29">
        <v>15432192</v>
      </c>
    </row>
    <row r="25" spans="1:2" s="4" customFormat="1" ht="12.75">
      <c r="A25" s="15" t="s">
        <v>132</v>
      </c>
      <c r="B25" s="37">
        <v>185333916.6</v>
      </c>
    </row>
    <row r="26" spans="1:2" s="4" customFormat="1" ht="25.5">
      <c r="A26" s="15" t="s">
        <v>133</v>
      </c>
      <c r="B26" s="37">
        <v>361327053.85</v>
      </c>
    </row>
    <row r="27" spans="1:2" s="4" customFormat="1" ht="12.75">
      <c r="A27" s="14" t="s">
        <v>22</v>
      </c>
      <c r="B27" s="37">
        <v>18583645.98</v>
      </c>
    </row>
    <row r="28" spans="1:2" s="4" customFormat="1" ht="12.75">
      <c r="A28" s="14" t="s">
        <v>23</v>
      </c>
      <c r="B28" s="37">
        <v>25227718.57</v>
      </c>
    </row>
    <row r="29" spans="1:2" s="4" customFormat="1" ht="12.75">
      <c r="A29" s="14" t="s">
        <v>24</v>
      </c>
      <c r="B29" s="37">
        <v>4294018.43</v>
      </c>
    </row>
    <row r="30" spans="1:2" s="4" customFormat="1" ht="12.75">
      <c r="A30" s="14" t="s">
        <v>25</v>
      </c>
      <c r="B30" s="37">
        <v>10500000</v>
      </c>
    </row>
    <row r="31" spans="1:2" s="4" customFormat="1" ht="12.75">
      <c r="A31" s="14" t="s">
        <v>26</v>
      </c>
      <c r="B31" s="37">
        <v>1154625</v>
      </c>
    </row>
    <row r="32" spans="1:2" s="4" customFormat="1" ht="12.75">
      <c r="A32" s="14" t="s">
        <v>27</v>
      </c>
      <c r="B32" s="37">
        <v>344431519.26</v>
      </c>
    </row>
    <row r="33" spans="1:2" s="4" customFormat="1" ht="12.75">
      <c r="A33" s="14" t="s">
        <v>2</v>
      </c>
      <c r="B33" s="37">
        <v>274016073.79</v>
      </c>
    </row>
    <row r="34" spans="1:2" s="4" customFormat="1" ht="12.75">
      <c r="A34" s="14" t="s">
        <v>9</v>
      </c>
      <c r="B34" s="37">
        <v>267723282.24</v>
      </c>
    </row>
    <row r="35" spans="1:2" s="4" customFormat="1" ht="12.75">
      <c r="A35" s="14" t="s">
        <v>10</v>
      </c>
      <c r="B35" s="37">
        <v>13088451.98</v>
      </c>
    </row>
    <row r="36" spans="1:2" s="4" customFormat="1" ht="12.75">
      <c r="A36" s="14" t="s">
        <v>28</v>
      </c>
      <c r="B36" s="37">
        <v>101270602.43</v>
      </c>
    </row>
    <row r="37" spans="1:2" s="4" customFormat="1" ht="12.75">
      <c r="A37" s="13" t="s">
        <v>11</v>
      </c>
      <c r="B37" s="29">
        <f>SUM(B38:B41)</f>
        <v>10329375566.16</v>
      </c>
    </row>
    <row r="38" spans="1:2" s="4" customFormat="1" ht="12.75">
      <c r="A38" s="14" t="s">
        <v>29</v>
      </c>
      <c r="B38" s="37">
        <v>7490256216.16</v>
      </c>
    </row>
    <row r="39" spans="1:2" s="4" customFormat="1" ht="14.25">
      <c r="A39" s="14" t="s">
        <v>139</v>
      </c>
      <c r="B39" s="37">
        <v>2839119350</v>
      </c>
    </row>
    <row r="40" spans="1:2" s="4" customFormat="1" ht="14.25">
      <c r="A40" s="14" t="s">
        <v>140</v>
      </c>
      <c r="B40" s="37" t="s">
        <v>1</v>
      </c>
    </row>
    <row r="41" spans="1:2" s="4" customFormat="1" ht="27">
      <c r="A41" s="15" t="s">
        <v>141</v>
      </c>
      <c r="B41" s="37" t="s">
        <v>1</v>
      </c>
    </row>
    <row r="42" spans="1:2" s="4" customFormat="1" ht="12.75">
      <c r="A42" s="16"/>
      <c r="B42" s="37"/>
    </row>
    <row r="43" spans="1:2" s="4" customFormat="1" ht="12.75">
      <c r="A43" s="12" t="s">
        <v>5</v>
      </c>
      <c r="B43" s="37"/>
    </row>
    <row r="44" spans="1:2" s="4" customFormat="1" ht="12.75">
      <c r="A44" s="13" t="s">
        <v>8</v>
      </c>
      <c r="B44" s="29">
        <f>SUM(A45:B57)</f>
        <v>3822597614.5700006</v>
      </c>
    </row>
    <row r="45" spans="1:2" s="4" customFormat="1" ht="12.75">
      <c r="A45" s="14" t="s">
        <v>14</v>
      </c>
      <c r="B45" s="37">
        <v>150000000</v>
      </c>
    </row>
    <row r="46" spans="1:2" s="4" customFormat="1" ht="12.75">
      <c r="A46" s="14" t="s">
        <v>6</v>
      </c>
      <c r="B46" s="29">
        <v>24000000</v>
      </c>
    </row>
    <row r="47" spans="1:2" s="4" customFormat="1" ht="12.75">
      <c r="A47" s="14" t="s">
        <v>4</v>
      </c>
      <c r="B47" s="37">
        <v>23367289.29</v>
      </c>
    </row>
    <row r="48" spans="1:2" s="4" customFormat="1" ht="12.75">
      <c r="A48" s="14" t="s">
        <v>31</v>
      </c>
      <c r="B48" s="37">
        <v>2100173900</v>
      </c>
    </row>
    <row r="49" spans="1:2" s="4" customFormat="1" ht="12.75">
      <c r="A49" s="14" t="s">
        <v>2</v>
      </c>
      <c r="B49" s="37">
        <v>697788121.09</v>
      </c>
    </row>
    <row r="50" spans="1:2" s="4" customFormat="1" ht="12.75">
      <c r="A50" s="14" t="s">
        <v>32</v>
      </c>
      <c r="B50" s="37">
        <v>1906527.72</v>
      </c>
    </row>
    <row r="51" spans="1:2" s="4" customFormat="1" ht="12.75">
      <c r="A51" s="14" t="s">
        <v>33</v>
      </c>
      <c r="B51" s="29">
        <v>4824.26</v>
      </c>
    </row>
    <row r="52" spans="1:2" s="4" customFormat="1" ht="12.75">
      <c r="A52" s="14" t="s">
        <v>34</v>
      </c>
      <c r="B52" s="37">
        <v>10758374.4</v>
      </c>
    </row>
    <row r="53" spans="1:2" s="4" customFormat="1" ht="12.75">
      <c r="A53" s="14" t="s">
        <v>35</v>
      </c>
      <c r="B53" s="37">
        <v>67761449.86</v>
      </c>
    </row>
    <row r="54" spans="1:2" s="4" customFormat="1" ht="12.75">
      <c r="A54" s="14" t="s">
        <v>9</v>
      </c>
      <c r="B54" s="29">
        <v>67306160.3</v>
      </c>
    </row>
    <row r="55" spans="1:2" s="4" customFormat="1" ht="12.75">
      <c r="A55" s="14" t="s">
        <v>36</v>
      </c>
      <c r="B55" s="37">
        <v>192278379.29</v>
      </c>
    </row>
    <row r="56" spans="1:2" s="4" customFormat="1" ht="12.75">
      <c r="A56" s="14" t="s">
        <v>37</v>
      </c>
      <c r="B56" s="37">
        <v>80366517.37</v>
      </c>
    </row>
    <row r="57" spans="1:2" s="4" customFormat="1" ht="12.75">
      <c r="A57" s="54" t="s">
        <v>38</v>
      </c>
      <c r="B57" s="37">
        <v>406886070.99</v>
      </c>
    </row>
    <row r="58" spans="1:2" s="4" customFormat="1" ht="12.75">
      <c r="A58" s="16" t="s">
        <v>11</v>
      </c>
      <c r="B58" s="29">
        <f>SUM(B59:B60)</f>
        <v>10329375566.16</v>
      </c>
    </row>
    <row r="59" spans="1:2" s="4" customFormat="1" ht="12.75">
      <c r="A59" s="54" t="s">
        <v>39</v>
      </c>
      <c r="B59" s="66">
        <v>7490256216.16</v>
      </c>
    </row>
    <row r="60" spans="1:2" s="4" customFormat="1" ht="12.75">
      <c r="A60" s="57" t="s">
        <v>12</v>
      </c>
      <c r="B60" s="67">
        <v>2839119350</v>
      </c>
    </row>
    <row r="61" spans="1:2" s="4" customFormat="1" ht="12.75">
      <c r="A61" s="34"/>
      <c r="B61" s="17"/>
    </row>
    <row r="62" spans="1:2" s="4" customFormat="1" ht="12.75">
      <c r="A62" s="33" t="s">
        <v>142</v>
      </c>
      <c r="B62" s="17"/>
    </row>
    <row r="63" spans="1:2" s="4" customFormat="1" ht="12.75">
      <c r="A63" s="33" t="s">
        <v>137</v>
      </c>
      <c r="B63" s="17"/>
    </row>
    <row r="64" spans="1:2" s="4" customFormat="1" ht="12.75">
      <c r="A64" s="34"/>
      <c r="B64" s="17"/>
    </row>
    <row r="65" spans="1:2" ht="12.75">
      <c r="A65" s="8" t="s">
        <v>40</v>
      </c>
      <c r="B65" s="9"/>
    </row>
    <row r="66" spans="1:2" ht="12.75">
      <c r="A66" s="1"/>
      <c r="B66" s="9"/>
    </row>
    <row r="67" spans="1:2" ht="12.75">
      <c r="A67" s="1"/>
      <c r="B67" s="9"/>
    </row>
    <row r="68" spans="1:2" ht="12.75">
      <c r="A68" s="1"/>
      <c r="B68" s="9"/>
    </row>
    <row r="69" spans="1:2" ht="47.25">
      <c r="A69" s="23" t="s">
        <v>76</v>
      </c>
      <c r="B69" s="41"/>
    </row>
    <row r="70" spans="1:2" ht="15.75">
      <c r="A70" s="23"/>
      <c r="B70" s="41"/>
    </row>
    <row r="71" spans="1:2" ht="12.75">
      <c r="A71" s="25" t="s">
        <v>7</v>
      </c>
      <c r="B71" s="41"/>
    </row>
    <row r="72" spans="1:2" ht="18">
      <c r="A72" s="26"/>
      <c r="B72" s="47">
        <v>1915</v>
      </c>
    </row>
    <row r="73" spans="1:2" ht="12.75" customHeight="1">
      <c r="A73" s="11"/>
      <c r="B73" s="48"/>
    </row>
    <row r="74" ht="12.75">
      <c r="A74" s="12" t="s">
        <v>45</v>
      </c>
    </row>
    <row r="75" spans="1:2" ht="12.75">
      <c r="A75" s="36" t="s">
        <v>42</v>
      </c>
      <c r="B75" s="28">
        <v>65102644.66</v>
      </c>
    </row>
    <row r="76" spans="1:2" ht="12.75">
      <c r="A76" s="36" t="s">
        <v>43</v>
      </c>
      <c r="B76" s="29">
        <v>21574928.24</v>
      </c>
    </row>
    <row r="77" spans="1:2" ht="12.75">
      <c r="A77" s="36" t="s">
        <v>44</v>
      </c>
      <c r="B77" s="37">
        <f>+B75-B76</f>
        <v>43527716.42</v>
      </c>
    </row>
    <row r="78" ht="12.75">
      <c r="B78" s="30"/>
    </row>
    <row r="79" spans="1:2" ht="12.75">
      <c r="A79" s="12" t="s">
        <v>50</v>
      </c>
      <c r="B79" s="30"/>
    </row>
    <row r="80" spans="1:2" ht="14.25">
      <c r="A80" s="36" t="s">
        <v>51</v>
      </c>
      <c r="B80" s="30">
        <v>30000000</v>
      </c>
    </row>
    <row r="81" spans="1:2" ht="12.75">
      <c r="A81" s="36" t="s">
        <v>46</v>
      </c>
      <c r="B81" s="30">
        <v>6863282.51</v>
      </c>
    </row>
    <row r="82" spans="1:2" ht="12.75">
      <c r="A82" s="36" t="s">
        <v>47</v>
      </c>
      <c r="B82" s="30">
        <v>1650000</v>
      </c>
    </row>
    <row r="83" spans="1:2" ht="12.75">
      <c r="A83" s="36" t="s">
        <v>48</v>
      </c>
      <c r="B83" s="38">
        <v>674940</v>
      </c>
    </row>
    <row r="84" spans="1:2" ht="12.75">
      <c r="A84" s="39" t="s">
        <v>49</v>
      </c>
      <c r="B84" s="32">
        <v>4339493.91</v>
      </c>
    </row>
    <row r="85" ht="12.75">
      <c r="B85" s="30"/>
    </row>
    <row r="86" ht="12.75">
      <c r="A86" s="40" t="s">
        <v>52</v>
      </c>
    </row>
    <row r="87" ht="12.75">
      <c r="A87" s="8" t="s">
        <v>40</v>
      </c>
    </row>
    <row r="91" spans="1:9" ht="31.5">
      <c r="A91" s="23" t="s">
        <v>77</v>
      </c>
      <c r="B91" s="41"/>
      <c r="C91" s="41"/>
      <c r="D91" s="41"/>
      <c r="E91" s="41"/>
      <c r="F91" s="41"/>
      <c r="G91" s="41"/>
      <c r="H91" s="41"/>
      <c r="I91" s="41"/>
    </row>
    <row r="92" spans="1:9" ht="12.75" customHeight="1">
      <c r="A92" s="42"/>
      <c r="B92" s="64" t="s">
        <v>66</v>
      </c>
      <c r="C92" s="43" t="s">
        <v>74</v>
      </c>
      <c r="D92" s="44"/>
      <c r="E92" s="44"/>
      <c r="F92" s="44"/>
      <c r="G92" s="44"/>
      <c r="H92" s="44"/>
      <c r="I92" s="45"/>
    </row>
    <row r="93" spans="1:9" ht="25.5">
      <c r="A93" s="46"/>
      <c r="B93" s="65"/>
      <c r="C93" s="47" t="s">
        <v>67</v>
      </c>
      <c r="D93" s="47" t="s">
        <v>68</v>
      </c>
      <c r="E93" s="47" t="s">
        <v>69</v>
      </c>
      <c r="F93" s="47" t="s">
        <v>70</v>
      </c>
      <c r="G93" s="47" t="s">
        <v>71</v>
      </c>
      <c r="H93" s="47" t="s">
        <v>72</v>
      </c>
      <c r="I93" s="47" t="s">
        <v>73</v>
      </c>
    </row>
    <row r="94" spans="1:9" ht="12.75" customHeight="1">
      <c r="A94" s="11"/>
      <c r="B94" s="48"/>
      <c r="C94" s="48"/>
      <c r="D94" s="48"/>
      <c r="E94" s="48"/>
      <c r="F94" s="48"/>
      <c r="G94" s="48"/>
      <c r="H94" s="48"/>
      <c r="I94" s="48"/>
    </row>
    <row r="95" spans="1:9" ht="12.75">
      <c r="A95" s="12" t="s">
        <v>56</v>
      </c>
      <c r="B95" s="49"/>
      <c r="C95" s="49"/>
      <c r="D95" s="49"/>
      <c r="E95" s="49"/>
      <c r="F95" s="49"/>
      <c r="G95" s="49"/>
      <c r="H95" s="49"/>
      <c r="I95" s="49"/>
    </row>
    <row r="96" spans="1:9" ht="12.75">
      <c r="A96" s="36" t="s">
        <v>53</v>
      </c>
      <c r="B96" s="49">
        <f aca="true" t="shared" si="0" ref="B96:B101">SUM(C96:I96)</f>
        <v>162000000</v>
      </c>
      <c r="C96" s="49" t="s">
        <v>1</v>
      </c>
      <c r="D96" s="49" t="s">
        <v>1</v>
      </c>
      <c r="E96" s="49" t="s">
        <v>1</v>
      </c>
      <c r="F96" s="49" t="s">
        <v>1</v>
      </c>
      <c r="G96" s="49">
        <v>162000000</v>
      </c>
      <c r="H96" s="49" t="s">
        <v>1</v>
      </c>
      <c r="I96" s="49" t="s">
        <v>1</v>
      </c>
    </row>
    <row r="97" spans="1:9" ht="12.75">
      <c r="A97" s="36" t="s">
        <v>54</v>
      </c>
      <c r="B97" s="49">
        <f t="shared" si="0"/>
        <v>101500000</v>
      </c>
      <c r="C97" s="49" t="s">
        <v>1</v>
      </c>
      <c r="D97" s="49" t="s">
        <v>1</v>
      </c>
      <c r="E97" s="49" t="s">
        <v>1</v>
      </c>
      <c r="F97" s="49" t="s">
        <v>1</v>
      </c>
      <c r="G97" s="49" t="s">
        <v>1</v>
      </c>
      <c r="H97" s="49">
        <v>78000000</v>
      </c>
      <c r="I97" s="49">
        <v>23500000</v>
      </c>
    </row>
    <row r="98" spans="1:9" ht="12.75">
      <c r="A98" s="36" t="s">
        <v>55</v>
      </c>
      <c r="B98" s="49">
        <f t="shared" si="0"/>
        <v>80000000</v>
      </c>
      <c r="C98" s="49" t="s">
        <v>1</v>
      </c>
      <c r="D98" s="49">
        <v>80000000</v>
      </c>
      <c r="E98" s="49" t="s">
        <v>1</v>
      </c>
      <c r="F98" s="49" t="s">
        <v>1</v>
      </c>
      <c r="G98" s="49" t="s">
        <v>1</v>
      </c>
      <c r="H98" s="49" t="s">
        <v>1</v>
      </c>
      <c r="I98" s="49" t="s">
        <v>1</v>
      </c>
    </row>
    <row r="99" spans="1:9" ht="12.75">
      <c r="A99" s="36" t="s">
        <v>198</v>
      </c>
      <c r="B99" s="49">
        <f t="shared" si="0"/>
        <v>130000000</v>
      </c>
      <c r="C99" s="9">
        <v>130000000</v>
      </c>
      <c r="D99" s="49" t="s">
        <v>1</v>
      </c>
      <c r="E99" s="49" t="s">
        <v>1</v>
      </c>
      <c r="F99" s="49" t="s">
        <v>1</v>
      </c>
      <c r="G99" s="49" t="s">
        <v>1</v>
      </c>
      <c r="H99" s="49" t="s">
        <v>1</v>
      </c>
      <c r="I99" s="49" t="s">
        <v>1</v>
      </c>
    </row>
    <row r="100" spans="1:9" ht="12.75">
      <c r="A100" s="12" t="s">
        <v>57</v>
      </c>
      <c r="B100" s="49">
        <f t="shared" si="0"/>
        <v>2485855400</v>
      </c>
      <c r="C100" s="9">
        <v>671497000</v>
      </c>
      <c r="D100" s="9">
        <v>359267500</v>
      </c>
      <c r="E100" s="9">
        <v>124750</v>
      </c>
      <c r="F100" s="9">
        <v>126750</v>
      </c>
      <c r="G100" s="9">
        <v>925290400</v>
      </c>
      <c r="H100" s="9">
        <v>399029500</v>
      </c>
      <c r="I100" s="9">
        <v>130519500</v>
      </c>
    </row>
    <row r="101" spans="1:9" ht="12.75">
      <c r="A101" s="12" t="s">
        <v>58</v>
      </c>
      <c r="B101" s="49">
        <f t="shared" si="0"/>
        <v>106710275</v>
      </c>
      <c r="C101" s="9">
        <v>33739000</v>
      </c>
      <c r="D101" s="9">
        <v>13728000</v>
      </c>
      <c r="E101" s="9">
        <v>1000</v>
      </c>
      <c r="F101" s="9">
        <v>2000</v>
      </c>
      <c r="G101" s="9">
        <v>34139000</v>
      </c>
      <c r="H101" s="9">
        <v>20082050</v>
      </c>
      <c r="I101" s="9">
        <v>5019225</v>
      </c>
    </row>
    <row r="102" spans="1:9" ht="12.75">
      <c r="A102" s="36"/>
      <c r="B102" s="9"/>
      <c r="C102" s="9"/>
      <c r="D102" s="9"/>
      <c r="E102" s="9"/>
      <c r="F102" s="9"/>
      <c r="G102" s="9"/>
      <c r="H102" s="9"/>
      <c r="I102" s="9"/>
    </row>
    <row r="103" spans="1:9" ht="12.75">
      <c r="A103" s="12" t="s">
        <v>59</v>
      </c>
      <c r="B103" s="49">
        <f>SUM(C103:I103)</f>
        <v>226946325</v>
      </c>
      <c r="C103" s="50">
        <v>62358000</v>
      </c>
      <c r="D103" s="50">
        <v>28947000</v>
      </c>
      <c r="E103" s="49" t="s">
        <v>1</v>
      </c>
      <c r="F103" s="49" t="s">
        <v>1</v>
      </c>
      <c r="G103" s="50">
        <v>77162300</v>
      </c>
      <c r="H103" s="50">
        <v>43852750</v>
      </c>
      <c r="I103" s="50">
        <v>14626275</v>
      </c>
    </row>
    <row r="104" spans="1:9" ht="12.75">
      <c r="A104" s="12" t="s">
        <v>60</v>
      </c>
      <c r="B104" s="49">
        <f>SUM(C104:I104)</f>
        <v>348191300</v>
      </c>
      <c r="C104" s="50">
        <v>112000000</v>
      </c>
      <c r="D104" s="50">
        <v>85678000</v>
      </c>
      <c r="E104" s="49" t="s">
        <v>1</v>
      </c>
      <c r="F104" s="49" t="s">
        <v>1</v>
      </c>
      <c r="G104" s="50">
        <v>100579900</v>
      </c>
      <c r="H104" s="50">
        <v>35879600</v>
      </c>
      <c r="I104" s="50">
        <v>14053800</v>
      </c>
    </row>
    <row r="105" spans="1:9" ht="12.75">
      <c r="A105" s="12" t="s">
        <v>61</v>
      </c>
      <c r="B105" s="9"/>
      <c r="C105" s="9"/>
      <c r="D105" s="9"/>
      <c r="E105" s="9"/>
      <c r="F105" s="9"/>
      <c r="G105" s="9"/>
      <c r="H105" s="9"/>
      <c r="I105" s="9"/>
    </row>
    <row r="106" spans="1:9" ht="12.75">
      <c r="A106" s="36" t="s">
        <v>62</v>
      </c>
      <c r="B106" s="49">
        <f>SUM(C106:I106)</f>
        <v>241264550</v>
      </c>
      <c r="C106" s="50">
        <v>61157000</v>
      </c>
      <c r="D106" s="50">
        <v>37027500</v>
      </c>
      <c r="E106" s="49" t="s">
        <v>1</v>
      </c>
      <c r="F106" s="49" t="s">
        <v>1</v>
      </c>
      <c r="G106" s="50">
        <v>82695600</v>
      </c>
      <c r="H106" s="50">
        <v>42846200</v>
      </c>
      <c r="I106" s="50">
        <v>17538250</v>
      </c>
    </row>
    <row r="107" spans="1:9" ht="12.75">
      <c r="A107" s="36" t="s">
        <v>63</v>
      </c>
      <c r="B107" s="49">
        <f>SUM(C107:I107)</f>
        <v>146608175</v>
      </c>
      <c r="C107" s="50">
        <v>41795000</v>
      </c>
      <c r="D107" s="50">
        <v>20407500</v>
      </c>
      <c r="E107" s="49">
        <v>1250</v>
      </c>
      <c r="F107" s="50">
        <v>2000</v>
      </c>
      <c r="G107" s="50">
        <v>48163400</v>
      </c>
      <c r="H107" s="50">
        <v>28380750</v>
      </c>
      <c r="I107" s="50">
        <v>7858275</v>
      </c>
    </row>
    <row r="108" spans="1:9" ht="12.75">
      <c r="A108" s="12" t="s">
        <v>64</v>
      </c>
      <c r="B108" s="49">
        <f>SUM(C108:I108)</f>
        <v>2881425</v>
      </c>
      <c r="C108" s="50">
        <v>1308000</v>
      </c>
      <c r="D108" s="50">
        <v>1054500</v>
      </c>
      <c r="E108" s="50">
        <v>40000</v>
      </c>
      <c r="F108" s="49" t="s">
        <v>1</v>
      </c>
      <c r="G108" s="50">
        <v>179100</v>
      </c>
      <c r="H108" s="50">
        <v>194650</v>
      </c>
      <c r="I108" s="50">
        <v>105175</v>
      </c>
    </row>
    <row r="109" spans="1:9" ht="12.75">
      <c r="A109" s="12" t="s">
        <v>65</v>
      </c>
      <c r="B109" s="50">
        <f>+SUM(B95:B101)-SUM(B103:B108)</f>
        <v>2100173900</v>
      </c>
      <c r="C109" s="50">
        <f aca="true" t="shared" si="1" ref="C109:I109">+SUM(C95:C101)-SUM(C103:C108)</f>
        <v>556618000</v>
      </c>
      <c r="D109" s="50">
        <f t="shared" si="1"/>
        <v>279881000</v>
      </c>
      <c r="E109" s="50">
        <f t="shared" si="1"/>
        <v>84500</v>
      </c>
      <c r="F109" s="50">
        <f t="shared" si="1"/>
        <v>126750</v>
      </c>
      <c r="G109" s="50">
        <f t="shared" si="1"/>
        <v>812649100</v>
      </c>
      <c r="H109" s="50">
        <f t="shared" si="1"/>
        <v>345957600</v>
      </c>
      <c r="I109" s="50">
        <f t="shared" si="1"/>
        <v>104856950</v>
      </c>
    </row>
    <row r="110" spans="2:9" ht="12.75">
      <c r="B110" s="30"/>
      <c r="C110" s="30"/>
      <c r="D110" s="30"/>
      <c r="E110" s="30"/>
      <c r="F110" s="30"/>
      <c r="G110" s="30"/>
      <c r="H110" s="30"/>
      <c r="I110" s="30"/>
    </row>
    <row r="111" ht="12.75">
      <c r="A111" s="40" t="s">
        <v>52</v>
      </c>
    </row>
    <row r="112" ht="12.75">
      <c r="A112" s="40"/>
    </row>
    <row r="113" ht="12.75">
      <c r="A113" s="8" t="s">
        <v>40</v>
      </c>
    </row>
    <row r="117" spans="1:2" s="6" customFormat="1" ht="31.5">
      <c r="A117" s="23" t="s">
        <v>106</v>
      </c>
      <c r="B117" s="41"/>
    </row>
    <row r="118" spans="1:2" s="6" customFormat="1" ht="12.75" customHeight="1">
      <c r="A118" s="23"/>
      <c r="B118" s="41"/>
    </row>
    <row r="119" spans="1:2" s="6" customFormat="1" ht="12.75">
      <c r="A119" s="25" t="s">
        <v>7</v>
      </c>
      <c r="B119" s="41"/>
    </row>
    <row r="120" spans="1:2" s="7" customFormat="1" ht="18">
      <c r="A120" s="26"/>
      <c r="B120" s="47">
        <v>1915</v>
      </c>
    </row>
    <row r="121" spans="1:2" s="7" customFormat="1" ht="12.75" customHeight="1">
      <c r="A121" s="11"/>
      <c r="B121" s="28"/>
    </row>
    <row r="122" spans="1:2" s="7" customFormat="1" ht="12.75" customHeight="1">
      <c r="A122" s="12" t="s">
        <v>78</v>
      </c>
      <c r="B122" s="28">
        <f>SUM(B123:B134)+SUM(B137:B140)</f>
        <v>13747220.15</v>
      </c>
    </row>
    <row r="123" spans="1:2" s="4" customFormat="1" ht="12.75">
      <c r="A123" s="13" t="s">
        <v>80</v>
      </c>
      <c r="B123" s="29">
        <v>9195023.8</v>
      </c>
    </row>
    <row r="124" spans="1:2" s="4" customFormat="1" ht="12.75">
      <c r="A124" s="13" t="s">
        <v>81</v>
      </c>
      <c r="B124" s="37">
        <v>103693.04</v>
      </c>
    </row>
    <row r="125" spans="1:2" s="4" customFormat="1" ht="12.75">
      <c r="A125" s="13" t="s">
        <v>82</v>
      </c>
      <c r="B125" s="29">
        <v>172451.04</v>
      </c>
    </row>
    <row r="126" spans="1:2" s="4" customFormat="1" ht="12.75">
      <c r="A126" s="13" t="s">
        <v>83</v>
      </c>
      <c r="B126" s="37">
        <v>92959.79</v>
      </c>
    </row>
    <row r="127" spans="1:2" s="4" customFormat="1" ht="12.75">
      <c r="A127" s="13" t="s">
        <v>84</v>
      </c>
      <c r="B127" s="37">
        <v>390085.07</v>
      </c>
    </row>
    <row r="128" spans="1:2" s="4" customFormat="1" ht="12.75">
      <c r="A128" s="13" t="s">
        <v>85</v>
      </c>
      <c r="B128" s="37">
        <v>121681.9</v>
      </c>
    </row>
    <row r="129" spans="1:2" s="4" customFormat="1" ht="12.75">
      <c r="A129" s="13" t="s">
        <v>86</v>
      </c>
      <c r="B129" s="29">
        <v>586.3</v>
      </c>
    </row>
    <row r="130" spans="1:2" s="4" customFormat="1" ht="12.75">
      <c r="A130" s="13" t="s">
        <v>87</v>
      </c>
      <c r="B130" s="37">
        <v>58948.65</v>
      </c>
    </row>
    <row r="131" spans="1:2" s="4" customFormat="1" ht="12.75">
      <c r="A131" s="13" t="s">
        <v>88</v>
      </c>
      <c r="B131" s="37">
        <v>2000</v>
      </c>
    </row>
    <row r="132" spans="1:2" s="4" customFormat="1" ht="12.75">
      <c r="A132" s="13" t="s">
        <v>89</v>
      </c>
      <c r="B132" s="37">
        <v>523784.61</v>
      </c>
    </row>
    <row r="133" spans="1:2" s="4" customFormat="1" ht="12.75">
      <c r="A133" s="13" t="s">
        <v>90</v>
      </c>
      <c r="B133" s="37">
        <v>12000</v>
      </c>
    </row>
    <row r="134" spans="1:2" s="4" customFormat="1" ht="12.75">
      <c r="A134" s="13" t="s">
        <v>91</v>
      </c>
      <c r="B134" s="37">
        <v>386351.14</v>
      </c>
    </row>
    <row r="135" spans="1:2" s="4" customFormat="1" ht="12.75">
      <c r="A135" s="13"/>
      <c r="B135" s="37"/>
    </row>
    <row r="136" spans="1:2" s="4" customFormat="1" ht="12.75">
      <c r="A136" s="12" t="s">
        <v>101</v>
      </c>
      <c r="B136" s="37"/>
    </row>
    <row r="137" spans="1:2" s="4" customFormat="1" ht="12.75">
      <c r="A137" s="13" t="s">
        <v>102</v>
      </c>
      <c r="B137" s="37">
        <v>1350000</v>
      </c>
    </row>
    <row r="138" spans="1:2" s="4" customFormat="1" ht="12.75">
      <c r="A138" s="13" t="s">
        <v>103</v>
      </c>
      <c r="B138" s="37">
        <v>134382.74</v>
      </c>
    </row>
    <row r="139" spans="1:2" s="4" customFormat="1" ht="12.75">
      <c r="A139" s="13" t="s">
        <v>104</v>
      </c>
      <c r="B139" s="37">
        <v>120327.2</v>
      </c>
    </row>
    <row r="140" spans="1:2" s="4" customFormat="1" ht="12.75">
      <c r="A140" s="13" t="s">
        <v>105</v>
      </c>
      <c r="B140" s="37">
        <v>1082944.87</v>
      </c>
    </row>
    <row r="141" spans="1:2" s="4" customFormat="1" ht="12.75">
      <c r="A141" s="16"/>
      <c r="B141" s="37"/>
    </row>
    <row r="142" spans="1:2" s="4" customFormat="1" ht="12.75">
      <c r="A142" s="12" t="s">
        <v>79</v>
      </c>
      <c r="B142" s="37">
        <f>SUM(B143:B151)</f>
        <v>13747220.15</v>
      </c>
    </row>
    <row r="143" spans="1:2" s="4" customFormat="1" ht="12.75">
      <c r="A143" s="13" t="s">
        <v>92</v>
      </c>
      <c r="B143" s="29">
        <v>9765636.96</v>
      </c>
    </row>
    <row r="144" spans="1:2" s="4" customFormat="1" ht="12.75">
      <c r="A144" s="13" t="s">
        <v>93</v>
      </c>
      <c r="B144" s="37">
        <v>1830542.44</v>
      </c>
    </row>
    <row r="145" spans="1:2" s="4" customFormat="1" ht="25.5">
      <c r="A145" s="53" t="s">
        <v>94</v>
      </c>
      <c r="B145" s="29">
        <v>340697.6</v>
      </c>
    </row>
    <row r="146" spans="1:2" s="4" customFormat="1" ht="12.75">
      <c r="A146" s="13" t="s">
        <v>95</v>
      </c>
      <c r="B146" s="37">
        <v>1378037.78</v>
      </c>
    </row>
    <row r="147" spans="1:2" s="4" customFormat="1" ht="12.75">
      <c r="A147" s="13" t="s">
        <v>96</v>
      </c>
      <c r="B147" s="37">
        <v>128729.48</v>
      </c>
    </row>
    <row r="148" spans="1:2" s="4" customFormat="1" ht="12.75">
      <c r="A148" s="13" t="s">
        <v>97</v>
      </c>
      <c r="B148" s="37">
        <v>225420.64</v>
      </c>
    </row>
    <row r="149" spans="1:2" s="4" customFormat="1" ht="12.75">
      <c r="A149" s="13" t="s">
        <v>98</v>
      </c>
      <c r="B149" s="37">
        <v>32151.89</v>
      </c>
    </row>
    <row r="150" spans="1:2" s="4" customFormat="1" ht="12.75">
      <c r="A150" s="13" t="s">
        <v>99</v>
      </c>
      <c r="B150" s="29">
        <v>9959.66</v>
      </c>
    </row>
    <row r="151" spans="1:2" s="4" customFormat="1" ht="12.75">
      <c r="A151" s="31" t="s">
        <v>100</v>
      </c>
      <c r="B151" s="55">
        <v>36043.7</v>
      </c>
    </row>
    <row r="152" spans="1:2" s="4" customFormat="1" ht="12.75">
      <c r="A152" s="34"/>
      <c r="B152" s="17"/>
    </row>
    <row r="153" spans="1:2" ht="12.75">
      <c r="A153" s="8" t="s">
        <v>40</v>
      </c>
      <c r="B153" s="9"/>
    </row>
    <row r="157" spans="1:2" ht="31.5">
      <c r="A157" s="23" t="s">
        <v>107</v>
      </c>
      <c r="B157" s="41"/>
    </row>
    <row r="158" spans="1:2" ht="18">
      <c r="A158" s="26"/>
      <c r="B158" s="47" t="s">
        <v>15</v>
      </c>
    </row>
    <row r="159" spans="1:2" ht="12.75" customHeight="1">
      <c r="A159" s="11"/>
      <c r="B159" s="28"/>
    </row>
    <row r="160" spans="1:2" ht="12.75">
      <c r="A160" s="12" t="s">
        <v>109</v>
      </c>
      <c r="B160" s="28"/>
    </row>
    <row r="161" spans="1:2" ht="12.75">
      <c r="A161" s="13" t="s">
        <v>110</v>
      </c>
      <c r="B161" s="17">
        <v>12050</v>
      </c>
    </row>
    <row r="162" spans="1:2" ht="12.75">
      <c r="A162" s="13" t="s">
        <v>113</v>
      </c>
      <c r="B162" s="17">
        <f>+B163+B164</f>
        <v>440072079</v>
      </c>
    </row>
    <row r="163" spans="1:2" ht="12.75">
      <c r="A163" s="14" t="s">
        <v>111</v>
      </c>
      <c r="B163" s="17">
        <v>400859079</v>
      </c>
    </row>
    <row r="164" spans="1:2" ht="12.75">
      <c r="A164" s="14" t="s">
        <v>112</v>
      </c>
      <c r="B164" s="17">
        <v>39213000</v>
      </c>
    </row>
    <row r="165" spans="1:2" ht="12.75">
      <c r="A165" s="13"/>
      <c r="B165" s="19"/>
    </row>
    <row r="166" spans="1:2" ht="12.75">
      <c r="A166" s="12" t="s">
        <v>114</v>
      </c>
      <c r="B166" s="19"/>
    </row>
    <row r="167" spans="1:2" ht="12.75">
      <c r="A167" s="13" t="s">
        <v>110</v>
      </c>
      <c r="B167" s="19">
        <v>3518</v>
      </c>
    </row>
    <row r="168" spans="1:2" ht="12.75">
      <c r="A168" s="16" t="s">
        <v>113</v>
      </c>
      <c r="B168" s="56">
        <f>+B169+B170</f>
        <v>162003010</v>
      </c>
    </row>
    <row r="169" spans="1:2" ht="12.75">
      <c r="A169" s="54" t="s">
        <v>111</v>
      </c>
      <c r="B169" s="56">
        <v>146826960</v>
      </c>
    </row>
    <row r="170" spans="1:2" ht="12.75">
      <c r="A170" s="57" t="s">
        <v>112</v>
      </c>
      <c r="B170" s="73">
        <v>15176050</v>
      </c>
    </row>
    <row r="171" spans="1:2" ht="12.75">
      <c r="A171" s="34"/>
      <c r="B171" s="17"/>
    </row>
    <row r="172" spans="1:2" ht="12.75">
      <c r="A172" s="33" t="s">
        <v>108</v>
      </c>
      <c r="B172" s="17"/>
    </row>
    <row r="173" spans="1:2" ht="12.75">
      <c r="A173" s="34"/>
      <c r="B173" s="17"/>
    </row>
    <row r="174" spans="1:2" ht="12.75">
      <c r="A174" s="8" t="s">
        <v>40</v>
      </c>
      <c r="B174" s="9"/>
    </row>
    <row r="178" spans="1:3" ht="15.75">
      <c r="A178" s="23" t="s">
        <v>115</v>
      </c>
      <c r="B178" s="41"/>
      <c r="C178" s="41"/>
    </row>
    <row r="179" spans="1:6" ht="27">
      <c r="A179" s="26"/>
      <c r="B179" s="35" t="s">
        <v>120</v>
      </c>
      <c r="C179" s="35" t="s">
        <v>116</v>
      </c>
      <c r="D179" s="35" t="s">
        <v>117</v>
      </c>
      <c r="E179" s="35" t="s">
        <v>238</v>
      </c>
      <c r="F179" s="35" t="s">
        <v>118</v>
      </c>
    </row>
    <row r="180" spans="1:3" ht="12.75" customHeight="1">
      <c r="A180" s="11"/>
      <c r="B180" s="28"/>
      <c r="C180" s="28"/>
    </row>
    <row r="181" spans="1:6" ht="12.75">
      <c r="A181" s="58" t="s">
        <v>231</v>
      </c>
      <c r="B181" s="18">
        <f>SUM(C181:F181)</f>
        <v>176500000</v>
      </c>
      <c r="C181" s="18">
        <v>100000000</v>
      </c>
      <c r="D181" s="9">
        <v>50000000</v>
      </c>
      <c r="E181" s="9">
        <v>20000000</v>
      </c>
      <c r="F181" s="9">
        <v>6500000</v>
      </c>
    </row>
    <row r="182" spans="1:6" ht="12.75">
      <c r="A182" s="58" t="s">
        <v>232</v>
      </c>
      <c r="B182" s="18">
        <f aca="true" t="shared" si="2" ref="B182:B189">SUM(C182:F182)</f>
        <v>99000000</v>
      </c>
      <c r="C182" s="18">
        <v>50000000</v>
      </c>
      <c r="D182" s="9">
        <v>22500000</v>
      </c>
      <c r="E182" s="9">
        <v>20000000</v>
      </c>
      <c r="F182" s="9">
        <v>6500000</v>
      </c>
    </row>
    <row r="183" spans="1:6" ht="12.75">
      <c r="A183" s="58" t="s">
        <v>122</v>
      </c>
      <c r="B183" s="18">
        <f t="shared" si="2"/>
        <v>39240324</v>
      </c>
      <c r="C183" s="18">
        <v>16211845</v>
      </c>
      <c r="D183" s="50">
        <v>8398095</v>
      </c>
      <c r="E183" s="50">
        <v>11129534</v>
      </c>
      <c r="F183" s="50">
        <v>3500850</v>
      </c>
    </row>
    <row r="184" spans="1:6" ht="12.75">
      <c r="A184" s="58" t="s">
        <v>233</v>
      </c>
      <c r="B184" s="18">
        <f t="shared" si="2"/>
        <v>142984278</v>
      </c>
      <c r="C184" s="18">
        <v>85349685</v>
      </c>
      <c r="D184" s="50">
        <v>21371925</v>
      </c>
      <c r="E184" s="50">
        <v>26274452</v>
      </c>
      <c r="F184" s="50">
        <v>9988216</v>
      </c>
    </row>
    <row r="185" spans="1:6" ht="12.75">
      <c r="A185" s="58" t="s">
        <v>234</v>
      </c>
      <c r="B185" s="18">
        <f t="shared" si="2"/>
        <v>51457126</v>
      </c>
      <c r="C185" s="56">
        <v>34198468</v>
      </c>
      <c r="D185" s="50">
        <v>85224</v>
      </c>
      <c r="E185" s="50">
        <v>10678090</v>
      </c>
      <c r="F185" s="50">
        <v>6495344</v>
      </c>
    </row>
    <row r="186" spans="1:6" ht="12.75">
      <c r="A186" s="58" t="s">
        <v>123</v>
      </c>
      <c r="B186" s="18">
        <f t="shared" si="2"/>
        <v>16448643</v>
      </c>
      <c r="C186" s="50">
        <v>3965187</v>
      </c>
      <c r="D186" s="50">
        <v>4269907</v>
      </c>
      <c r="E186" s="50">
        <v>8213549</v>
      </c>
      <c r="F186" s="59" t="s">
        <v>1</v>
      </c>
    </row>
    <row r="187" spans="1:6" ht="12.75">
      <c r="A187" s="58" t="s">
        <v>119</v>
      </c>
      <c r="B187" s="18">
        <f t="shared" si="2"/>
        <v>15075723</v>
      </c>
      <c r="C187" s="50">
        <v>5261697</v>
      </c>
      <c r="D187" s="50">
        <v>6283219</v>
      </c>
      <c r="E187" s="50">
        <v>2924580</v>
      </c>
      <c r="F187" s="50">
        <v>606227</v>
      </c>
    </row>
    <row r="188" spans="1:6" ht="12.75">
      <c r="A188" s="58" t="s">
        <v>121</v>
      </c>
      <c r="B188" s="18">
        <f t="shared" si="2"/>
        <v>151421347</v>
      </c>
      <c r="C188" s="50">
        <v>90198489</v>
      </c>
      <c r="D188" s="50">
        <v>12136921</v>
      </c>
      <c r="E188" s="50">
        <v>36625558</v>
      </c>
      <c r="F188" s="50">
        <v>12460379</v>
      </c>
    </row>
    <row r="189" spans="1:6" ht="12.75">
      <c r="A189" s="58" t="s">
        <v>235</v>
      </c>
      <c r="B189" s="18">
        <f t="shared" si="2"/>
        <v>6269163</v>
      </c>
      <c r="C189" s="50">
        <v>3299315</v>
      </c>
      <c r="D189" s="50">
        <v>1337654</v>
      </c>
      <c r="E189" s="50">
        <v>1109045</v>
      </c>
      <c r="F189" s="50">
        <v>523149</v>
      </c>
    </row>
    <row r="190" spans="1:6" ht="12.75">
      <c r="A190" s="60" t="s">
        <v>236</v>
      </c>
      <c r="B190" s="61" t="s">
        <v>1</v>
      </c>
      <c r="C190" s="68">
        <v>5</v>
      </c>
      <c r="D190" s="70" t="s">
        <v>1</v>
      </c>
      <c r="E190" s="68">
        <v>5</v>
      </c>
      <c r="F190" s="68">
        <v>4</v>
      </c>
    </row>
    <row r="191" ht="12.75">
      <c r="A191" s="1"/>
    </row>
    <row r="192" spans="1:2" ht="12.75">
      <c r="A192" s="33" t="s">
        <v>246</v>
      </c>
      <c r="B192" s="17"/>
    </row>
    <row r="193" spans="1:2" ht="12.75">
      <c r="A193" s="34"/>
      <c r="B193" s="17"/>
    </row>
    <row r="194" ht="12.75">
      <c r="A194" s="8" t="s">
        <v>194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I227"/>
  <sheetViews>
    <sheetView zoomScalePageLayoutView="0" workbookViewId="0" topLeftCell="A1">
      <selection activeCell="A1" sqref="A1"/>
    </sheetView>
  </sheetViews>
  <sheetFormatPr defaultColWidth="13.28125" defaultRowHeight="12.75"/>
  <cols>
    <col min="1" max="1" width="75.7109375" style="10" customWidth="1"/>
    <col min="2" max="2" width="16.28125" style="10" customWidth="1"/>
    <col min="3" max="3" width="16.00390625" style="10" customWidth="1"/>
    <col min="4" max="16384" width="13.28125" style="10" customWidth="1"/>
  </cols>
  <sheetData>
    <row r="1" s="2" customFormat="1" ht="12.75"/>
    <row r="2" s="2" customFormat="1" ht="12.75"/>
    <row r="3" s="2" customFormat="1" ht="12.75"/>
    <row r="4" s="2" customFormat="1" ht="12.75"/>
    <row r="5" s="2" customFormat="1" ht="12.75"/>
    <row r="6" spans="1:2" s="4" customFormat="1" ht="18">
      <c r="A6" s="3" t="s">
        <v>41</v>
      </c>
      <c r="B6" s="3"/>
    </row>
    <row r="7" spans="1:2" s="4" customFormat="1" ht="18">
      <c r="A7" s="3"/>
      <c r="B7" s="3"/>
    </row>
    <row r="8" spans="1:2" s="4" customFormat="1" ht="18.75" thickBot="1">
      <c r="A8" s="5" t="s">
        <v>0</v>
      </c>
      <c r="B8" s="5"/>
    </row>
    <row r="9" spans="1:2" s="4" customFormat="1" ht="12.75" customHeight="1">
      <c r="A9" s="3"/>
      <c r="B9" s="3"/>
    </row>
    <row r="10" spans="1:2" s="4" customFormat="1" ht="12.75" customHeight="1">
      <c r="A10" s="3"/>
      <c r="B10" s="3"/>
    </row>
    <row r="11" spans="1:2" s="4" customFormat="1" ht="12.75" customHeight="1">
      <c r="A11" s="3"/>
      <c r="B11" s="3"/>
    </row>
    <row r="12" spans="1:2" s="6" customFormat="1" ht="31.5">
      <c r="A12" s="23" t="s">
        <v>75</v>
      </c>
      <c r="B12" s="41"/>
    </row>
    <row r="13" spans="1:2" s="6" customFormat="1" ht="12.75" customHeight="1">
      <c r="A13" s="23"/>
      <c r="B13" s="41"/>
    </row>
    <row r="14" spans="1:2" s="6" customFormat="1" ht="12.75">
      <c r="A14" s="25" t="s">
        <v>7</v>
      </c>
      <c r="B14" s="41"/>
    </row>
    <row r="15" spans="1:2" s="7" customFormat="1" ht="18">
      <c r="A15" s="26"/>
      <c r="B15" s="47" t="s">
        <v>129</v>
      </c>
    </row>
    <row r="16" spans="1:2" s="7" customFormat="1" ht="12.75" customHeight="1">
      <c r="A16" s="11"/>
      <c r="B16" s="48"/>
    </row>
    <row r="17" spans="1:2" s="7" customFormat="1" ht="12.75" customHeight="1">
      <c r="A17" s="12" t="s">
        <v>3</v>
      </c>
      <c r="B17" s="48"/>
    </row>
    <row r="18" spans="1:2" s="4" customFormat="1" ht="12.75">
      <c r="A18" s="13" t="s">
        <v>8</v>
      </c>
      <c r="B18" s="29">
        <f>SUM(B19:B37)</f>
        <v>4115514572.3100004</v>
      </c>
    </row>
    <row r="19" spans="1:2" s="4" customFormat="1" ht="12.75">
      <c r="A19" s="14" t="s">
        <v>16</v>
      </c>
      <c r="B19" s="37">
        <v>1341065910.89</v>
      </c>
    </row>
    <row r="20" spans="1:2" s="4" customFormat="1" ht="12.75">
      <c r="A20" s="14" t="s">
        <v>17</v>
      </c>
      <c r="B20" s="29">
        <v>741041508.32</v>
      </c>
    </row>
    <row r="21" spans="1:2" s="4" customFormat="1" ht="12.75">
      <c r="A21" s="14" t="s">
        <v>18</v>
      </c>
      <c r="B21" s="37">
        <v>3113570.38</v>
      </c>
    </row>
    <row r="22" spans="1:2" s="4" customFormat="1" ht="12.75">
      <c r="A22" s="14" t="s">
        <v>19</v>
      </c>
      <c r="B22" s="37">
        <v>3324369.32</v>
      </c>
    </row>
    <row r="23" spans="1:2" s="4" customFormat="1" ht="12.75">
      <c r="A23" s="14" t="s">
        <v>20</v>
      </c>
      <c r="B23" s="37">
        <v>436374786.39</v>
      </c>
    </row>
    <row r="24" spans="1:2" s="4" customFormat="1" ht="12.75">
      <c r="A24" s="14" t="s">
        <v>134</v>
      </c>
      <c r="B24" s="29">
        <v>15726876.2</v>
      </c>
    </row>
    <row r="25" spans="1:2" s="4" customFormat="1" ht="12.75">
      <c r="A25" s="15" t="s">
        <v>132</v>
      </c>
      <c r="B25" s="37">
        <v>161602955</v>
      </c>
    </row>
    <row r="26" spans="1:2" s="4" customFormat="1" ht="25.5">
      <c r="A26" s="15" t="s">
        <v>133</v>
      </c>
      <c r="B26" s="37">
        <v>418853126.25</v>
      </c>
    </row>
    <row r="27" spans="1:2" s="4" customFormat="1" ht="12.75">
      <c r="A27" s="14" t="s">
        <v>22</v>
      </c>
      <c r="B27" s="37">
        <v>13911335.66</v>
      </c>
    </row>
    <row r="28" spans="1:2" s="4" customFormat="1" ht="12.75">
      <c r="A28" s="14" t="s">
        <v>23</v>
      </c>
      <c r="B28" s="37">
        <v>12131161.57</v>
      </c>
    </row>
    <row r="29" spans="1:2" s="4" customFormat="1" ht="12.75">
      <c r="A29" s="14" t="s">
        <v>24</v>
      </c>
      <c r="B29" s="37">
        <v>3384977.22</v>
      </c>
    </row>
    <row r="30" spans="1:2" s="4" customFormat="1" ht="12.75">
      <c r="A30" s="14" t="s">
        <v>25</v>
      </c>
      <c r="B30" s="37">
        <v>10500000</v>
      </c>
    </row>
    <row r="31" spans="1:2" s="4" customFormat="1" ht="12.75">
      <c r="A31" s="14" t="s">
        <v>26</v>
      </c>
      <c r="B31" s="62">
        <v>1154625</v>
      </c>
    </row>
    <row r="32" spans="1:2" s="4" customFormat="1" ht="12.75">
      <c r="A32" s="14" t="s">
        <v>27</v>
      </c>
      <c r="B32" s="37">
        <v>344437469.26</v>
      </c>
    </row>
    <row r="33" spans="1:2" s="4" customFormat="1" ht="12.75">
      <c r="A33" s="14" t="s">
        <v>135</v>
      </c>
      <c r="B33" s="37">
        <v>77380500</v>
      </c>
    </row>
    <row r="34" spans="1:2" s="4" customFormat="1" ht="12.75">
      <c r="A34" s="14" t="s">
        <v>2</v>
      </c>
      <c r="B34" s="37">
        <v>312460848.61</v>
      </c>
    </row>
    <row r="35" spans="1:2" s="4" customFormat="1" ht="12.75">
      <c r="A35" s="14" t="s">
        <v>9</v>
      </c>
      <c r="B35" s="37">
        <v>162691853.65</v>
      </c>
    </row>
    <row r="36" spans="1:2" s="4" customFormat="1" ht="12.75">
      <c r="A36" s="14" t="s">
        <v>10</v>
      </c>
      <c r="B36" s="37">
        <v>14249501.29</v>
      </c>
    </row>
    <row r="37" spans="1:2" s="4" customFormat="1" ht="12.75">
      <c r="A37" s="14" t="s">
        <v>28</v>
      </c>
      <c r="B37" s="37">
        <v>42109197.3</v>
      </c>
    </row>
    <row r="38" spans="1:2" s="4" customFormat="1" ht="12.75">
      <c r="A38" s="13" t="s">
        <v>11</v>
      </c>
      <c r="B38" s="29">
        <f>SUM(B39:B42)</f>
        <v>11188597461.42</v>
      </c>
    </row>
    <row r="39" spans="1:2" s="4" customFormat="1" ht="12.75">
      <c r="A39" s="14" t="s">
        <v>29</v>
      </c>
      <c r="B39" s="37">
        <v>8070664986.42</v>
      </c>
    </row>
    <row r="40" spans="1:2" s="4" customFormat="1" ht="12.75">
      <c r="A40" s="14" t="s">
        <v>30</v>
      </c>
      <c r="B40" s="37">
        <v>2922404850</v>
      </c>
    </row>
    <row r="41" spans="1:2" s="4" customFormat="1" ht="12.75">
      <c r="A41" s="14" t="s">
        <v>13</v>
      </c>
      <c r="B41" s="37">
        <v>192902900</v>
      </c>
    </row>
    <row r="42" spans="1:2" s="4" customFormat="1" ht="25.5">
      <c r="A42" s="15" t="s">
        <v>136</v>
      </c>
      <c r="B42" s="37">
        <v>2624725</v>
      </c>
    </row>
    <row r="43" spans="1:2" s="4" customFormat="1" ht="12.75">
      <c r="A43" s="16"/>
      <c r="B43" s="37"/>
    </row>
    <row r="44" spans="1:2" s="4" customFormat="1" ht="12.75">
      <c r="A44" s="12" t="s">
        <v>5</v>
      </c>
      <c r="B44" s="37"/>
    </row>
    <row r="45" spans="1:2" s="4" customFormat="1" ht="12.75">
      <c r="A45" s="13" t="s">
        <v>8</v>
      </c>
      <c r="B45" s="29">
        <f>SUM(A46:B58)</f>
        <v>4115514572.31</v>
      </c>
    </row>
    <row r="46" spans="1:2" s="4" customFormat="1" ht="12.75">
      <c r="A46" s="14" t="s">
        <v>14</v>
      </c>
      <c r="B46" s="37">
        <v>150000000</v>
      </c>
    </row>
    <row r="47" spans="1:2" s="4" customFormat="1" ht="12.75">
      <c r="A47" s="14" t="s">
        <v>6</v>
      </c>
      <c r="B47" s="29">
        <v>26000000</v>
      </c>
    </row>
    <row r="48" spans="1:2" s="4" customFormat="1" ht="12.75">
      <c r="A48" s="14" t="s">
        <v>4</v>
      </c>
      <c r="B48" s="37">
        <v>23519042.46</v>
      </c>
    </row>
    <row r="49" spans="1:2" s="4" customFormat="1" ht="12.75">
      <c r="A49" s="14" t="s">
        <v>31</v>
      </c>
      <c r="B49" s="37">
        <v>2360083500</v>
      </c>
    </row>
    <row r="50" spans="1:2" s="4" customFormat="1" ht="12.75">
      <c r="A50" s="14" t="s">
        <v>2</v>
      </c>
      <c r="B50" s="37">
        <v>748202833.32</v>
      </c>
    </row>
    <row r="51" spans="1:2" s="4" customFormat="1" ht="12.75">
      <c r="A51" s="14" t="s">
        <v>32</v>
      </c>
      <c r="B51" s="37">
        <v>3237266.18</v>
      </c>
    </row>
    <row r="52" spans="1:2" s="4" customFormat="1" ht="12.75">
      <c r="A52" s="14" t="s">
        <v>143</v>
      </c>
      <c r="B52" s="29">
        <v>1504.26</v>
      </c>
    </row>
    <row r="53" spans="1:2" s="4" customFormat="1" ht="12.75">
      <c r="A53" s="14" t="s">
        <v>34</v>
      </c>
      <c r="B53" s="37">
        <v>9417604.08</v>
      </c>
    </row>
    <row r="54" spans="1:2" s="4" customFormat="1" ht="12.75">
      <c r="A54" s="14" t="s">
        <v>35</v>
      </c>
      <c r="B54" s="37">
        <v>67399897.35</v>
      </c>
    </row>
    <row r="55" spans="1:2" s="4" customFormat="1" ht="12.75">
      <c r="A55" s="14" t="s">
        <v>9</v>
      </c>
      <c r="B55" s="29">
        <v>54810485.96</v>
      </c>
    </row>
    <row r="56" spans="1:2" s="4" customFormat="1" ht="12.75">
      <c r="A56" s="14" t="s">
        <v>36</v>
      </c>
      <c r="B56" s="37">
        <v>193629491</v>
      </c>
    </row>
    <row r="57" spans="1:2" s="4" customFormat="1" ht="12.75">
      <c r="A57" s="14" t="s">
        <v>37</v>
      </c>
      <c r="B57" s="37">
        <v>74365741.64</v>
      </c>
    </row>
    <row r="58" spans="1:2" s="4" customFormat="1" ht="12.75">
      <c r="A58" s="54" t="s">
        <v>38</v>
      </c>
      <c r="B58" s="37">
        <v>404847206.06</v>
      </c>
    </row>
    <row r="59" spans="1:2" s="4" customFormat="1" ht="12.75">
      <c r="A59" s="16" t="s">
        <v>11</v>
      </c>
      <c r="B59" s="29">
        <f>SUM(B60:B61)</f>
        <v>11188597461.42</v>
      </c>
    </row>
    <row r="60" spans="1:2" s="4" customFormat="1" ht="12.75">
      <c r="A60" s="54" t="s">
        <v>39</v>
      </c>
      <c r="B60" s="66">
        <v>8070664986.42</v>
      </c>
    </row>
    <row r="61" spans="1:2" s="4" customFormat="1" ht="12.75">
      <c r="A61" s="57" t="s">
        <v>12</v>
      </c>
      <c r="B61" s="67">
        <v>3117932475</v>
      </c>
    </row>
    <row r="62" spans="1:2" s="4" customFormat="1" ht="12.75">
      <c r="A62" s="34"/>
      <c r="B62" s="17"/>
    </row>
    <row r="63" spans="1:2" s="4" customFormat="1" ht="12.75">
      <c r="A63" s="33" t="s">
        <v>144</v>
      </c>
      <c r="B63" s="17"/>
    </row>
    <row r="64" spans="1:2" s="4" customFormat="1" ht="12.75">
      <c r="A64" s="34"/>
      <c r="B64" s="17"/>
    </row>
    <row r="65" spans="1:2" ht="12.75">
      <c r="A65" s="8" t="s">
        <v>131</v>
      </c>
      <c r="B65" s="9"/>
    </row>
    <row r="66" spans="1:2" ht="12.75">
      <c r="A66" s="1"/>
      <c r="B66" s="9"/>
    </row>
    <row r="67" spans="1:2" ht="12.75">
      <c r="A67" s="1"/>
      <c r="B67" s="9"/>
    </row>
    <row r="68" spans="1:2" ht="12.75">
      <c r="A68" s="1"/>
      <c r="B68" s="9"/>
    </row>
    <row r="69" spans="1:2" ht="31.5">
      <c r="A69" s="23" t="s">
        <v>150</v>
      </c>
      <c r="B69" s="41"/>
    </row>
    <row r="70" spans="1:2" ht="15.75">
      <c r="A70" s="23"/>
      <c r="B70" s="41"/>
    </row>
    <row r="71" spans="1:2" ht="12.75">
      <c r="A71" s="25" t="s">
        <v>7</v>
      </c>
      <c r="B71" s="41"/>
    </row>
    <row r="72" spans="1:2" ht="18">
      <c r="A72" s="26"/>
      <c r="B72" s="47" t="s">
        <v>129</v>
      </c>
    </row>
    <row r="73" spans="1:2" ht="18">
      <c r="A73" s="11"/>
      <c r="B73" s="48"/>
    </row>
    <row r="74" spans="1:2" ht="12.75">
      <c r="A74" s="12" t="s">
        <v>152</v>
      </c>
      <c r="B74" s="18">
        <f>+B75+B76</f>
        <v>1250690000</v>
      </c>
    </row>
    <row r="75" spans="1:2" ht="12.75">
      <c r="A75" s="13" t="s">
        <v>153</v>
      </c>
      <c r="B75" s="17">
        <v>117890000</v>
      </c>
    </row>
    <row r="76" spans="1:2" ht="12.75">
      <c r="A76" s="13" t="s">
        <v>154</v>
      </c>
      <c r="B76" s="9">
        <f>SUM(B77:B84)</f>
        <v>1132800000</v>
      </c>
    </row>
    <row r="77" spans="1:2" ht="12.75">
      <c r="A77" s="14" t="s">
        <v>157</v>
      </c>
      <c r="B77" s="9">
        <v>13900000</v>
      </c>
    </row>
    <row r="78" spans="1:2" ht="12.75">
      <c r="A78" s="14" t="s">
        <v>158</v>
      </c>
      <c r="B78" s="9">
        <v>207500000</v>
      </c>
    </row>
    <row r="79" spans="1:2" ht="12.75">
      <c r="A79" s="14" t="s">
        <v>159</v>
      </c>
      <c r="B79" s="9">
        <v>135700000</v>
      </c>
    </row>
    <row r="80" spans="1:2" ht="12.75">
      <c r="A80" s="14" t="s">
        <v>155</v>
      </c>
      <c r="B80" s="9">
        <v>9300000</v>
      </c>
    </row>
    <row r="81" spans="1:2" ht="12.75">
      <c r="A81" s="14" t="s">
        <v>156</v>
      </c>
      <c r="B81" s="9">
        <v>192700000</v>
      </c>
    </row>
    <row r="82" spans="1:2" ht="12.75">
      <c r="A82" s="14" t="s">
        <v>160</v>
      </c>
      <c r="B82" s="9">
        <v>370700000</v>
      </c>
    </row>
    <row r="83" spans="1:2" ht="12.75">
      <c r="A83" s="14" t="s">
        <v>161</v>
      </c>
      <c r="B83" s="9">
        <v>200900000</v>
      </c>
    </row>
    <row r="84" spans="1:2" ht="12.75">
      <c r="A84" s="57" t="s">
        <v>162</v>
      </c>
      <c r="B84" s="52">
        <v>2100000</v>
      </c>
    </row>
    <row r="85" spans="1:2" ht="12.75">
      <c r="A85" s="1"/>
      <c r="B85" s="9"/>
    </row>
    <row r="86" spans="1:2" ht="12.75">
      <c r="A86" s="33" t="s">
        <v>151</v>
      </c>
      <c r="B86" s="17"/>
    </row>
    <row r="87" spans="1:2" ht="12.75">
      <c r="A87" s="34"/>
      <c r="B87" s="17"/>
    </row>
    <row r="88" spans="1:2" ht="12.75">
      <c r="A88" s="8" t="s">
        <v>131</v>
      </c>
      <c r="B88" s="9"/>
    </row>
    <row r="89" spans="1:2" ht="12.75">
      <c r="A89" s="8"/>
      <c r="B89" s="9"/>
    </row>
    <row r="90" spans="1:2" ht="12.75">
      <c r="A90" s="8"/>
      <c r="B90" s="9"/>
    </row>
    <row r="91" spans="1:2" ht="12.75">
      <c r="A91" s="1"/>
      <c r="B91" s="9"/>
    </row>
    <row r="92" spans="1:2" ht="47.25">
      <c r="A92" s="23" t="s">
        <v>76</v>
      </c>
      <c r="B92" s="41"/>
    </row>
    <row r="93" spans="1:2" ht="15.75">
      <c r="A93" s="23"/>
      <c r="B93" s="41"/>
    </row>
    <row r="94" spans="1:2" ht="12.75">
      <c r="A94" s="25" t="s">
        <v>7</v>
      </c>
      <c r="B94" s="41"/>
    </row>
    <row r="95" spans="1:2" ht="18">
      <c r="A95" s="26"/>
      <c r="B95" s="47">
        <v>1916</v>
      </c>
    </row>
    <row r="96" spans="1:2" ht="12.75" customHeight="1">
      <c r="A96" s="11"/>
      <c r="B96" s="48"/>
    </row>
    <row r="97" ht="12.75">
      <c r="A97" s="12" t="s">
        <v>45</v>
      </c>
    </row>
    <row r="98" spans="1:2" ht="12.75">
      <c r="A98" s="36" t="s">
        <v>42</v>
      </c>
      <c r="B98" s="28">
        <v>58652883.45</v>
      </c>
    </row>
    <row r="99" spans="1:2" ht="12.75">
      <c r="A99" s="36" t="s">
        <v>43</v>
      </c>
      <c r="B99" s="29">
        <v>14557290.77</v>
      </c>
    </row>
    <row r="100" spans="1:2" ht="12.75">
      <c r="A100" s="36" t="s">
        <v>44</v>
      </c>
      <c r="B100" s="37">
        <f>+B98-B99</f>
        <v>44095592.68000001</v>
      </c>
    </row>
    <row r="101" ht="12.75">
      <c r="B101" s="30"/>
    </row>
    <row r="102" spans="1:2" ht="12.75">
      <c r="A102" s="12" t="s">
        <v>50</v>
      </c>
      <c r="B102" s="30"/>
    </row>
    <row r="103" spans="1:2" ht="14.25">
      <c r="A103" s="36" t="s">
        <v>51</v>
      </c>
      <c r="B103" s="30">
        <v>30000000</v>
      </c>
    </row>
    <row r="104" spans="1:2" ht="12.75">
      <c r="A104" s="36" t="s">
        <v>46</v>
      </c>
      <c r="B104" s="30">
        <v>6964296.79</v>
      </c>
    </row>
    <row r="105" spans="1:2" ht="12.75">
      <c r="A105" s="36" t="s">
        <v>47</v>
      </c>
      <c r="B105" s="30">
        <v>1650000</v>
      </c>
    </row>
    <row r="106" spans="1:2" ht="12.75">
      <c r="A106" s="36" t="s">
        <v>196</v>
      </c>
      <c r="B106" s="38">
        <v>685215</v>
      </c>
    </row>
    <row r="107" spans="1:2" ht="12.75">
      <c r="A107" s="39" t="s">
        <v>49</v>
      </c>
      <c r="B107" s="32">
        <v>4796080.89</v>
      </c>
    </row>
    <row r="108" ht="12.75">
      <c r="B108" s="30"/>
    </row>
    <row r="109" ht="12.75">
      <c r="A109" s="40" t="s">
        <v>52</v>
      </c>
    </row>
    <row r="110" ht="12.75">
      <c r="A110" s="40"/>
    </row>
    <row r="111" ht="12.75">
      <c r="A111" s="8" t="s">
        <v>131</v>
      </c>
    </row>
    <row r="115" spans="1:9" ht="31.5">
      <c r="A115" s="23" t="s">
        <v>149</v>
      </c>
      <c r="B115" s="41"/>
      <c r="C115" s="41"/>
      <c r="D115" s="41"/>
      <c r="E115" s="41"/>
      <c r="F115" s="41"/>
      <c r="G115" s="41"/>
      <c r="H115" s="41"/>
      <c r="I115" s="41"/>
    </row>
    <row r="116" spans="1:9" ht="12.75" customHeight="1">
      <c r="A116" s="42"/>
      <c r="B116" s="64" t="s">
        <v>66</v>
      </c>
      <c r="C116" s="43" t="s">
        <v>74</v>
      </c>
      <c r="D116" s="44"/>
      <c r="E116" s="44"/>
      <c r="F116" s="44"/>
      <c r="G116" s="44"/>
      <c r="H116" s="44"/>
      <c r="I116" s="45"/>
    </row>
    <row r="117" spans="1:9" ht="25.5">
      <c r="A117" s="46"/>
      <c r="B117" s="65"/>
      <c r="C117" s="47" t="s">
        <v>67</v>
      </c>
      <c r="D117" s="47" t="s">
        <v>68</v>
      </c>
      <c r="E117" s="47" t="s">
        <v>69</v>
      </c>
      <c r="F117" s="47" t="s">
        <v>70</v>
      </c>
      <c r="G117" s="47" t="s">
        <v>71</v>
      </c>
      <c r="H117" s="47" t="s">
        <v>72</v>
      </c>
      <c r="I117" s="47" t="s">
        <v>73</v>
      </c>
    </row>
    <row r="118" spans="1:9" ht="12.75" customHeight="1">
      <c r="A118" s="11"/>
      <c r="B118" s="48"/>
      <c r="C118" s="48"/>
      <c r="D118" s="48"/>
      <c r="E118" s="48"/>
      <c r="F118" s="48"/>
      <c r="G118" s="48"/>
      <c r="H118" s="48"/>
      <c r="I118" s="48"/>
    </row>
    <row r="119" spans="1:9" ht="12.75">
      <c r="A119" s="12" t="s">
        <v>56</v>
      </c>
      <c r="B119" s="49"/>
      <c r="C119" s="49"/>
      <c r="D119" s="49"/>
      <c r="E119" s="49"/>
      <c r="F119" s="49"/>
      <c r="G119" s="49"/>
      <c r="H119" s="49"/>
      <c r="I119" s="49"/>
    </row>
    <row r="120" spans="1:9" ht="12.75">
      <c r="A120" s="36" t="s">
        <v>53</v>
      </c>
      <c r="B120" s="49">
        <f aca="true" t="shared" si="0" ref="B120:B125">SUM(C120:I120)</f>
        <v>236000000</v>
      </c>
      <c r="C120" s="49" t="s">
        <v>1</v>
      </c>
      <c r="D120" s="49" t="s">
        <v>1</v>
      </c>
      <c r="E120" s="49" t="s">
        <v>1</v>
      </c>
      <c r="F120" s="49" t="s">
        <v>1</v>
      </c>
      <c r="G120" s="49">
        <v>236000000</v>
      </c>
      <c r="H120" s="49" t="s">
        <v>1</v>
      </c>
      <c r="I120" s="49" t="s">
        <v>1</v>
      </c>
    </row>
    <row r="121" spans="1:9" ht="12.75">
      <c r="A121" s="36" t="s">
        <v>54</v>
      </c>
      <c r="B121" s="49">
        <f t="shared" si="0"/>
        <v>146000000</v>
      </c>
      <c r="C121" s="49" t="s">
        <v>1</v>
      </c>
      <c r="D121" s="49" t="s">
        <v>1</v>
      </c>
      <c r="E121" s="49" t="s">
        <v>1</v>
      </c>
      <c r="F121" s="49" t="s">
        <v>1</v>
      </c>
      <c r="G121" s="49" t="s">
        <v>1</v>
      </c>
      <c r="H121" s="49">
        <v>111000000</v>
      </c>
      <c r="I121" s="49">
        <v>35000000</v>
      </c>
    </row>
    <row r="122" spans="1:9" ht="12.75">
      <c r="A122" s="36" t="s">
        <v>55</v>
      </c>
      <c r="B122" s="49">
        <f t="shared" si="0"/>
        <v>100000000</v>
      </c>
      <c r="C122" s="49" t="s">
        <v>1</v>
      </c>
      <c r="D122" s="49">
        <v>100000000</v>
      </c>
      <c r="E122" s="49" t="s">
        <v>1</v>
      </c>
      <c r="F122" s="49" t="s">
        <v>1</v>
      </c>
      <c r="G122" s="49" t="s">
        <v>1</v>
      </c>
      <c r="H122" s="49" t="s">
        <v>1</v>
      </c>
      <c r="I122" s="49" t="s">
        <v>1</v>
      </c>
    </row>
    <row r="123" spans="1:9" ht="12.75">
      <c r="A123" s="36" t="s">
        <v>198</v>
      </c>
      <c r="B123" s="49">
        <f t="shared" si="0"/>
        <v>120000000</v>
      </c>
      <c r="C123" s="9">
        <v>120000000</v>
      </c>
      <c r="D123" s="49" t="s">
        <v>1</v>
      </c>
      <c r="E123" s="49" t="s">
        <v>1</v>
      </c>
      <c r="F123" s="49" t="s">
        <v>1</v>
      </c>
      <c r="G123" s="49" t="s">
        <v>1</v>
      </c>
      <c r="H123" s="49" t="s">
        <v>1</v>
      </c>
      <c r="I123" s="49" t="s">
        <v>1</v>
      </c>
    </row>
    <row r="124" spans="1:9" ht="12.75">
      <c r="A124" s="12" t="s">
        <v>145</v>
      </c>
      <c r="B124" s="49">
        <f t="shared" si="0"/>
        <v>2692511175</v>
      </c>
      <c r="C124" s="9">
        <v>731083000</v>
      </c>
      <c r="D124" s="9">
        <v>403641000</v>
      </c>
      <c r="E124" s="9">
        <v>124500</v>
      </c>
      <c r="F124" s="9">
        <v>126750</v>
      </c>
      <c r="G124" s="9">
        <v>996103700</v>
      </c>
      <c r="H124" s="9">
        <v>424878050</v>
      </c>
      <c r="I124" s="9">
        <v>136554175</v>
      </c>
    </row>
    <row r="125" spans="1:9" ht="12.75">
      <c r="A125" s="12" t="s">
        <v>146</v>
      </c>
      <c r="B125" s="49">
        <f t="shared" si="0"/>
        <v>146608175</v>
      </c>
      <c r="C125" s="9">
        <v>41795000</v>
      </c>
      <c r="D125" s="9">
        <v>20407500</v>
      </c>
      <c r="E125" s="9">
        <v>1250</v>
      </c>
      <c r="F125" s="9">
        <v>2000</v>
      </c>
      <c r="G125" s="9">
        <v>48163400</v>
      </c>
      <c r="H125" s="9">
        <v>28380750</v>
      </c>
      <c r="I125" s="9">
        <v>7858275</v>
      </c>
    </row>
    <row r="126" spans="1:9" ht="12.75">
      <c r="A126" s="36"/>
      <c r="B126" s="9"/>
      <c r="C126" s="9"/>
      <c r="D126" s="9"/>
      <c r="E126" s="9"/>
      <c r="F126" s="9"/>
      <c r="G126" s="9"/>
      <c r="H126" s="9"/>
      <c r="I126" s="9"/>
    </row>
    <row r="127" spans="1:9" ht="12.75">
      <c r="A127" s="12" t="s">
        <v>147</v>
      </c>
      <c r="B127" s="49">
        <f>SUM(C127:I127)</f>
        <v>323186875</v>
      </c>
      <c r="C127" s="50">
        <v>83781000</v>
      </c>
      <c r="D127" s="50">
        <v>43980500</v>
      </c>
      <c r="E127" s="49">
        <v>2250</v>
      </c>
      <c r="F127" s="49">
        <v>125</v>
      </c>
      <c r="G127" s="50">
        <v>112190300</v>
      </c>
      <c r="H127" s="50">
        <v>61722500</v>
      </c>
      <c r="I127" s="50">
        <v>21510200</v>
      </c>
    </row>
    <row r="128" spans="1:9" ht="12.75">
      <c r="A128" s="12" t="s">
        <v>60</v>
      </c>
      <c r="B128" s="49">
        <f>SUM(C128:I128)</f>
        <v>327751125</v>
      </c>
      <c r="C128" s="50">
        <v>87483000</v>
      </c>
      <c r="D128" s="50">
        <v>81507500</v>
      </c>
      <c r="E128" s="49" t="s">
        <v>1</v>
      </c>
      <c r="F128" s="49" t="s">
        <v>1</v>
      </c>
      <c r="G128" s="50">
        <v>104158400</v>
      </c>
      <c r="H128" s="50">
        <v>40930700</v>
      </c>
      <c r="I128" s="50">
        <v>13671525</v>
      </c>
    </row>
    <row r="129" spans="1:9" ht="12.75">
      <c r="A129" s="12" t="s">
        <v>61</v>
      </c>
      <c r="B129" s="9"/>
      <c r="C129" s="9"/>
      <c r="D129" s="9"/>
      <c r="E129" s="9"/>
      <c r="F129" s="9"/>
      <c r="G129" s="9"/>
      <c r="H129" s="9"/>
      <c r="I129" s="9"/>
    </row>
    <row r="130" spans="1:9" ht="12.75">
      <c r="A130" s="36" t="s">
        <v>62</v>
      </c>
      <c r="B130" s="49">
        <f>SUM(C130:I130)</f>
        <v>234570225</v>
      </c>
      <c r="C130" s="50">
        <v>62859000</v>
      </c>
      <c r="D130" s="50">
        <v>38087000</v>
      </c>
      <c r="E130" s="49" t="s">
        <v>1</v>
      </c>
      <c r="F130" s="49" t="s">
        <v>1</v>
      </c>
      <c r="G130" s="50">
        <v>78297600</v>
      </c>
      <c r="H130" s="50">
        <v>41651200</v>
      </c>
      <c r="I130" s="50">
        <v>13675425</v>
      </c>
    </row>
    <row r="131" spans="1:9" ht="12.75">
      <c r="A131" s="36" t="s">
        <v>63</v>
      </c>
      <c r="B131" s="49">
        <f>SUM(C131:I131)</f>
        <v>192902900</v>
      </c>
      <c r="C131" s="50">
        <v>53623000</v>
      </c>
      <c r="D131" s="50">
        <v>28516500</v>
      </c>
      <c r="E131" s="49">
        <v>1250</v>
      </c>
      <c r="F131" s="50">
        <v>2125</v>
      </c>
      <c r="G131" s="50">
        <v>64072500</v>
      </c>
      <c r="H131" s="50">
        <v>34513350</v>
      </c>
      <c r="I131" s="50">
        <v>12174175</v>
      </c>
    </row>
    <row r="132" spans="1:9" ht="12.75">
      <c r="A132" s="12" t="s">
        <v>64</v>
      </c>
      <c r="B132" s="49">
        <f>SUM(C132:I132)</f>
        <v>2624725</v>
      </c>
      <c r="C132" s="50">
        <v>1175000</v>
      </c>
      <c r="D132" s="50">
        <v>938000</v>
      </c>
      <c r="E132" s="50">
        <v>39750</v>
      </c>
      <c r="F132" s="49" t="s">
        <v>1</v>
      </c>
      <c r="G132" s="50">
        <v>174100</v>
      </c>
      <c r="H132" s="50">
        <v>193150</v>
      </c>
      <c r="I132" s="50">
        <v>104725</v>
      </c>
    </row>
    <row r="133" spans="1:9" ht="12.75">
      <c r="A133" s="51" t="s">
        <v>148</v>
      </c>
      <c r="B133" s="52">
        <f>+SUM(B119:B125)-SUM(B127:B132)</f>
        <v>2360083500</v>
      </c>
      <c r="C133" s="52">
        <f aca="true" t="shared" si="1" ref="C133:I133">+SUM(C119:C125)-SUM(C127:C132)</f>
        <v>603957000</v>
      </c>
      <c r="D133" s="52">
        <f t="shared" si="1"/>
        <v>331019000</v>
      </c>
      <c r="E133" s="52">
        <f t="shared" si="1"/>
        <v>82500</v>
      </c>
      <c r="F133" s="52">
        <f t="shared" si="1"/>
        <v>126500</v>
      </c>
      <c r="G133" s="52">
        <f t="shared" si="1"/>
        <v>921374200</v>
      </c>
      <c r="H133" s="52">
        <f t="shared" si="1"/>
        <v>385247900</v>
      </c>
      <c r="I133" s="52">
        <f t="shared" si="1"/>
        <v>118276400</v>
      </c>
    </row>
    <row r="134" spans="2:9" ht="12.75">
      <c r="B134" s="30"/>
      <c r="C134" s="30"/>
      <c r="D134" s="30"/>
      <c r="E134" s="30"/>
      <c r="F134" s="30"/>
      <c r="G134" s="30"/>
      <c r="H134" s="30"/>
      <c r="I134" s="30"/>
    </row>
    <row r="135" ht="12.75">
      <c r="A135" s="40" t="s">
        <v>165</v>
      </c>
    </row>
    <row r="136" ht="12.75">
      <c r="A136" s="40"/>
    </row>
    <row r="137" ht="12.75">
      <c r="A137" s="8" t="s">
        <v>131</v>
      </c>
    </row>
    <row r="141" spans="1:2" s="6" customFormat="1" ht="31.5">
      <c r="A141" s="23" t="s">
        <v>163</v>
      </c>
      <c r="B141" s="41"/>
    </row>
    <row r="142" spans="1:2" s="6" customFormat="1" ht="12.75" customHeight="1">
      <c r="A142" s="23"/>
      <c r="B142" s="41"/>
    </row>
    <row r="143" spans="1:2" s="6" customFormat="1" ht="12.75">
      <c r="A143" s="25" t="s">
        <v>7</v>
      </c>
      <c r="B143" s="41"/>
    </row>
    <row r="144" spans="1:2" s="7" customFormat="1" ht="18">
      <c r="A144" s="26"/>
      <c r="B144" s="47" t="s">
        <v>164</v>
      </c>
    </row>
    <row r="145" spans="1:2" s="7" customFormat="1" ht="12.75" customHeight="1">
      <c r="A145" s="11"/>
      <c r="B145" s="28"/>
    </row>
    <row r="146" spans="1:2" s="7" customFormat="1" ht="12.75" customHeight="1">
      <c r="A146" s="12" t="s">
        <v>3</v>
      </c>
      <c r="B146" s="28">
        <f>SUM(B147:B162)</f>
        <v>332171952.59000003</v>
      </c>
    </row>
    <row r="147" spans="1:2" s="4" customFormat="1" ht="12.75">
      <c r="A147" s="13" t="s">
        <v>166</v>
      </c>
      <c r="B147" s="29">
        <v>27500000</v>
      </c>
    </row>
    <row r="148" spans="1:2" s="4" customFormat="1" ht="12.75">
      <c r="A148" s="13" t="s">
        <v>167</v>
      </c>
      <c r="B148" s="37">
        <v>5532150.34</v>
      </c>
    </row>
    <row r="149" spans="1:2" s="4" customFormat="1" ht="12.75">
      <c r="A149" s="13" t="s">
        <v>168</v>
      </c>
      <c r="B149" s="29">
        <v>22995900.61</v>
      </c>
    </row>
    <row r="150" spans="1:2" s="4" customFormat="1" ht="12.75">
      <c r="A150" s="13" t="s">
        <v>169</v>
      </c>
      <c r="B150" s="37">
        <v>246635762.12</v>
      </c>
    </row>
    <row r="151" spans="1:2" s="4" customFormat="1" ht="12.75">
      <c r="A151" s="13" t="s">
        <v>170</v>
      </c>
      <c r="B151" s="37">
        <v>5299000</v>
      </c>
    </row>
    <row r="152" spans="1:2" s="4" customFormat="1" ht="12.75">
      <c r="A152" s="13" t="s">
        <v>171</v>
      </c>
      <c r="B152" s="37">
        <v>673040.07</v>
      </c>
    </row>
    <row r="153" spans="1:2" s="4" customFormat="1" ht="12.75">
      <c r="A153" s="13" t="s">
        <v>172</v>
      </c>
      <c r="B153" s="29">
        <v>10000</v>
      </c>
    </row>
    <row r="154" spans="1:2" s="4" customFormat="1" ht="12.75">
      <c r="A154" s="13" t="s">
        <v>173</v>
      </c>
      <c r="B154" s="37">
        <v>2541689.19</v>
      </c>
    </row>
    <row r="155" spans="1:2" s="4" customFormat="1" ht="12.75">
      <c r="A155" s="13" t="s">
        <v>174</v>
      </c>
      <c r="B155" s="37">
        <v>8406576.01</v>
      </c>
    </row>
    <row r="156" spans="1:2" s="4" customFormat="1" ht="12.75">
      <c r="A156" s="13" t="s">
        <v>175</v>
      </c>
      <c r="B156" s="37">
        <v>7278695.5</v>
      </c>
    </row>
    <row r="157" spans="1:2" s="4" customFormat="1" ht="12.75">
      <c r="A157" s="13" t="s">
        <v>176</v>
      </c>
      <c r="B157" s="37">
        <v>1585422.91</v>
      </c>
    </row>
    <row r="158" spans="1:2" s="4" customFormat="1" ht="12.75">
      <c r="A158" s="13" t="s">
        <v>178</v>
      </c>
      <c r="B158" s="37">
        <v>846948.35</v>
      </c>
    </row>
    <row r="159" spans="1:2" s="4" customFormat="1" ht="12.75">
      <c r="A159" s="13" t="s">
        <v>177</v>
      </c>
      <c r="B159" s="37">
        <v>767706.59</v>
      </c>
    </row>
    <row r="160" spans="1:2" s="4" customFormat="1" ht="12.75">
      <c r="A160" s="13" t="s">
        <v>2</v>
      </c>
      <c r="B160" s="37">
        <v>42652.17</v>
      </c>
    </row>
    <row r="161" spans="1:2" s="4" customFormat="1" ht="12.75">
      <c r="A161" s="13" t="s">
        <v>179</v>
      </c>
      <c r="B161" s="37">
        <v>539718.44</v>
      </c>
    </row>
    <row r="162" spans="1:2" s="4" customFormat="1" ht="12.75">
      <c r="A162" s="13" t="s">
        <v>100</v>
      </c>
      <c r="B162" s="37">
        <v>1516690.29</v>
      </c>
    </row>
    <row r="163" spans="1:2" s="4" customFormat="1" ht="12.75">
      <c r="A163" s="13"/>
      <c r="B163" s="37"/>
    </row>
    <row r="164" spans="1:2" s="4" customFormat="1" ht="12.75">
      <c r="A164" s="13" t="s">
        <v>180</v>
      </c>
      <c r="B164" s="37">
        <v>264541355.24</v>
      </c>
    </row>
    <row r="165" spans="1:2" s="4" customFormat="1" ht="12.75">
      <c r="A165" s="13"/>
      <c r="B165" s="37"/>
    </row>
    <row r="166" spans="1:2" s="4" customFormat="1" ht="12.75">
      <c r="A166" s="12" t="s">
        <v>5</v>
      </c>
      <c r="B166" s="37">
        <f>SUM(B167:B180)</f>
        <v>332171952.59</v>
      </c>
    </row>
    <row r="167" spans="1:2" s="4" customFormat="1" ht="12.75">
      <c r="A167" s="13" t="s">
        <v>181</v>
      </c>
      <c r="B167" s="29">
        <v>50000000</v>
      </c>
    </row>
    <row r="168" spans="1:2" s="4" customFormat="1" ht="12.75">
      <c r="A168" s="13" t="s">
        <v>103</v>
      </c>
      <c r="B168" s="37">
        <v>5188399.43</v>
      </c>
    </row>
    <row r="169" spans="1:2" s="4" customFormat="1" ht="12.75">
      <c r="A169" s="53" t="s">
        <v>182</v>
      </c>
      <c r="B169" s="29">
        <v>1412985.19</v>
      </c>
    </row>
    <row r="170" spans="1:2" s="4" customFormat="1" ht="12.75">
      <c r="A170" s="13" t="s">
        <v>183</v>
      </c>
      <c r="B170" s="37">
        <v>246632272.91</v>
      </c>
    </row>
    <row r="171" spans="1:2" s="4" customFormat="1" ht="12.75">
      <c r="A171" s="13" t="s">
        <v>184</v>
      </c>
      <c r="B171" s="37">
        <v>1236227.09</v>
      </c>
    </row>
    <row r="172" spans="1:2" s="4" customFormat="1" ht="12.75">
      <c r="A172" s="13" t="s">
        <v>185</v>
      </c>
      <c r="B172" s="37">
        <v>305000</v>
      </c>
    </row>
    <row r="173" spans="1:2" s="4" customFormat="1" ht="12.75">
      <c r="A173" s="13" t="s">
        <v>2</v>
      </c>
      <c r="B173" s="37">
        <v>13747211.5</v>
      </c>
    </row>
    <row r="174" spans="1:2" s="4" customFormat="1" ht="12.75">
      <c r="A174" s="13" t="s">
        <v>186</v>
      </c>
      <c r="B174" s="29">
        <v>4853966.39</v>
      </c>
    </row>
    <row r="175" spans="1:2" s="4" customFormat="1" ht="12.75">
      <c r="A175" s="13" t="s">
        <v>187</v>
      </c>
      <c r="B175" s="29">
        <v>4419884.8</v>
      </c>
    </row>
    <row r="176" spans="1:2" s="4" customFormat="1" ht="12.75">
      <c r="A176" s="16" t="s">
        <v>100</v>
      </c>
      <c r="B176" s="37">
        <v>2566778.3</v>
      </c>
    </row>
    <row r="177" spans="1:2" s="4" customFormat="1" ht="12.75">
      <c r="A177" s="16"/>
      <c r="B177" s="37"/>
    </row>
    <row r="178" spans="1:2" s="4" customFormat="1" ht="12.75">
      <c r="A178" s="16" t="s">
        <v>4</v>
      </c>
      <c r="B178" s="37"/>
    </row>
    <row r="179" spans="1:2" s="4" customFormat="1" ht="12.75">
      <c r="A179" s="54" t="s">
        <v>188</v>
      </c>
      <c r="B179" s="37">
        <v>1422941</v>
      </c>
    </row>
    <row r="180" spans="1:2" s="4" customFormat="1" ht="12.75">
      <c r="A180" s="54" t="s">
        <v>189</v>
      </c>
      <c r="B180" s="37">
        <v>386285.98</v>
      </c>
    </row>
    <row r="181" spans="1:2" s="4" customFormat="1" ht="12.75">
      <c r="A181" s="16"/>
      <c r="B181" s="37"/>
    </row>
    <row r="182" spans="1:2" s="4" customFormat="1" ht="12.75">
      <c r="A182" s="31" t="s">
        <v>190</v>
      </c>
      <c r="B182" s="55">
        <v>264541355.24</v>
      </c>
    </row>
    <row r="183" spans="1:2" s="4" customFormat="1" ht="12.75">
      <c r="A183" s="16"/>
      <c r="B183" s="37"/>
    </row>
    <row r="184" ht="12.75">
      <c r="A184" s="40" t="s">
        <v>130</v>
      </c>
    </row>
    <row r="185" ht="12.75">
      <c r="A185" s="40"/>
    </row>
    <row r="186" spans="1:2" ht="12.75">
      <c r="A186" s="8" t="s">
        <v>131</v>
      </c>
      <c r="B186" s="9"/>
    </row>
    <row r="190" spans="1:2" ht="31.5">
      <c r="A190" s="23" t="s">
        <v>107</v>
      </c>
      <c r="B190" s="41"/>
    </row>
    <row r="191" spans="1:2" ht="18">
      <c r="A191" s="26"/>
      <c r="B191" s="47" t="s">
        <v>129</v>
      </c>
    </row>
    <row r="192" spans="1:2" ht="12.75" customHeight="1">
      <c r="A192" s="11"/>
      <c r="B192" s="28"/>
    </row>
    <row r="193" spans="1:2" ht="12.75">
      <c r="A193" s="12" t="s">
        <v>109</v>
      </c>
      <c r="B193" s="28"/>
    </row>
    <row r="194" spans="1:2" ht="12.75">
      <c r="A194" s="13" t="s">
        <v>110</v>
      </c>
      <c r="B194" s="17">
        <v>12933</v>
      </c>
    </row>
    <row r="195" spans="1:2" ht="12.75">
      <c r="A195" s="13" t="s">
        <v>113</v>
      </c>
      <c r="B195" s="17">
        <f>+B196+B197</f>
        <v>471760929</v>
      </c>
    </row>
    <row r="196" spans="1:2" ht="12.75">
      <c r="A196" s="14" t="s">
        <v>192</v>
      </c>
      <c r="B196" s="17">
        <v>440072079</v>
      </c>
    </row>
    <row r="197" spans="1:2" ht="12.75">
      <c r="A197" s="14" t="s">
        <v>193</v>
      </c>
      <c r="B197" s="17">
        <v>31688850</v>
      </c>
    </row>
    <row r="198" spans="1:2" ht="12.75">
      <c r="A198" s="13"/>
      <c r="B198" s="19"/>
    </row>
    <row r="199" spans="1:2" ht="12.75">
      <c r="A199" s="12" t="s">
        <v>114</v>
      </c>
      <c r="B199" s="19"/>
    </row>
    <row r="200" spans="1:2" ht="12.75">
      <c r="A200" s="13" t="s">
        <v>110</v>
      </c>
      <c r="B200" s="19">
        <v>3878</v>
      </c>
    </row>
    <row r="201" spans="1:2" ht="12.75">
      <c r="A201" s="16" t="s">
        <v>113</v>
      </c>
      <c r="B201" s="56">
        <f>+B202+B203</f>
        <v>178610010</v>
      </c>
    </row>
    <row r="202" spans="1:2" ht="12.75">
      <c r="A202" s="54" t="s">
        <v>192</v>
      </c>
      <c r="B202" s="56">
        <v>162003010</v>
      </c>
    </row>
    <row r="203" spans="1:2" ht="12.75">
      <c r="A203" s="57" t="s">
        <v>193</v>
      </c>
      <c r="B203" s="73">
        <v>16607000</v>
      </c>
    </row>
    <row r="204" spans="1:2" ht="12.75">
      <c r="A204" s="34"/>
      <c r="B204" s="17"/>
    </row>
    <row r="205" spans="1:2" ht="12.75">
      <c r="A205" s="33" t="s">
        <v>191</v>
      </c>
      <c r="B205" s="17"/>
    </row>
    <row r="206" spans="1:2" ht="12.75">
      <c r="A206" s="34"/>
      <c r="B206" s="17"/>
    </row>
    <row r="207" spans="1:2" ht="12.75">
      <c r="A207" s="8" t="s">
        <v>131</v>
      </c>
      <c r="B207" s="9"/>
    </row>
    <row r="211" spans="1:3" ht="15.75">
      <c r="A211" s="23" t="s">
        <v>247</v>
      </c>
      <c r="B211" s="41"/>
      <c r="C211" s="41"/>
    </row>
    <row r="212" spans="1:6" ht="27">
      <c r="A212" s="26"/>
      <c r="B212" s="35" t="s">
        <v>120</v>
      </c>
      <c r="C212" s="35" t="s">
        <v>116</v>
      </c>
      <c r="D212" s="35" t="s">
        <v>117</v>
      </c>
      <c r="E212" s="35" t="s">
        <v>238</v>
      </c>
      <c r="F212" s="35" t="s">
        <v>118</v>
      </c>
    </row>
    <row r="213" spans="1:3" ht="12.75" customHeight="1">
      <c r="A213" s="11"/>
      <c r="B213" s="28"/>
      <c r="C213" s="28"/>
    </row>
    <row r="214" spans="1:6" ht="12.75">
      <c r="A214" s="58" t="s">
        <v>231</v>
      </c>
      <c r="B214" s="18">
        <f>SUM(C214:F214)</f>
        <v>176500000</v>
      </c>
      <c r="C214" s="18">
        <v>100000000</v>
      </c>
      <c r="D214" s="9">
        <v>50000000</v>
      </c>
      <c r="E214" s="9">
        <v>20000000</v>
      </c>
      <c r="F214" s="9">
        <v>6500000</v>
      </c>
    </row>
    <row r="215" spans="1:6" ht="12.75">
      <c r="A215" s="58" t="s">
        <v>232</v>
      </c>
      <c r="B215" s="18">
        <f aca="true" t="shared" si="2" ref="B215:B222">SUM(C215:F215)</f>
        <v>99000000</v>
      </c>
      <c r="C215" s="18">
        <v>50000000</v>
      </c>
      <c r="D215" s="9">
        <v>22500000</v>
      </c>
      <c r="E215" s="9">
        <v>20000000</v>
      </c>
      <c r="F215" s="9">
        <v>6500000</v>
      </c>
    </row>
    <row r="216" spans="1:6" ht="12.75">
      <c r="A216" s="58" t="s">
        <v>122</v>
      </c>
      <c r="B216" s="18">
        <f t="shared" si="2"/>
        <v>59066403</v>
      </c>
      <c r="C216" s="18">
        <v>34601457</v>
      </c>
      <c r="D216" s="50">
        <v>10727939</v>
      </c>
      <c r="E216" s="50">
        <v>12731877</v>
      </c>
      <c r="F216" s="50">
        <v>1005130</v>
      </c>
    </row>
    <row r="217" spans="1:6" ht="12.75">
      <c r="A217" s="58" t="s">
        <v>233</v>
      </c>
      <c r="B217" s="18">
        <f t="shared" si="2"/>
        <v>169820315</v>
      </c>
      <c r="C217" s="18">
        <v>104781963</v>
      </c>
      <c r="D217" s="50">
        <v>22996973</v>
      </c>
      <c r="E217" s="50">
        <v>31859751</v>
      </c>
      <c r="F217" s="50">
        <v>10181628</v>
      </c>
    </row>
    <row r="218" spans="1:6" ht="12.75">
      <c r="A218" s="58" t="s">
        <v>234</v>
      </c>
      <c r="B218" s="18">
        <f t="shared" si="2"/>
        <v>84171494</v>
      </c>
      <c r="C218" s="56">
        <v>59210811</v>
      </c>
      <c r="D218" s="50">
        <v>39946</v>
      </c>
      <c r="E218" s="50">
        <v>19810515</v>
      </c>
      <c r="F218" s="50">
        <v>5110222</v>
      </c>
    </row>
    <row r="219" spans="1:6" ht="12.75">
      <c r="A219" s="58" t="s">
        <v>123</v>
      </c>
      <c r="B219" s="18">
        <f t="shared" si="2"/>
        <v>19492574</v>
      </c>
      <c r="C219" s="50">
        <v>2409853</v>
      </c>
      <c r="D219" s="50">
        <v>7278695</v>
      </c>
      <c r="E219" s="50">
        <v>9804026</v>
      </c>
      <c r="F219" s="59" t="s">
        <v>1</v>
      </c>
    </row>
    <row r="220" spans="1:6" ht="12.75">
      <c r="A220" s="58" t="s">
        <v>119</v>
      </c>
      <c r="B220" s="18">
        <f t="shared" si="2"/>
        <v>15653780</v>
      </c>
      <c r="C220" s="50">
        <v>5426663</v>
      </c>
      <c r="D220" s="50">
        <v>6601384</v>
      </c>
      <c r="E220" s="50">
        <v>2985897</v>
      </c>
      <c r="F220" s="50">
        <v>639836</v>
      </c>
    </row>
    <row r="221" spans="1:6" ht="12.75">
      <c r="A221" s="58" t="s">
        <v>121</v>
      </c>
      <c r="B221" s="18">
        <f t="shared" si="2"/>
        <v>234831621</v>
      </c>
      <c r="C221" s="50">
        <v>159916464</v>
      </c>
      <c r="D221" s="50">
        <v>13696266</v>
      </c>
      <c r="E221" s="50">
        <v>53114286</v>
      </c>
      <c r="F221" s="50">
        <v>8104605</v>
      </c>
    </row>
    <row r="222" spans="1:6" ht="12.75">
      <c r="A222" s="58" t="s">
        <v>235</v>
      </c>
      <c r="B222" s="18">
        <f t="shared" si="2"/>
        <v>7059675</v>
      </c>
      <c r="C222" s="50">
        <v>3848779</v>
      </c>
      <c r="D222" s="50">
        <v>1422941</v>
      </c>
      <c r="E222" s="50">
        <v>1226343</v>
      </c>
      <c r="F222" s="50">
        <v>561612</v>
      </c>
    </row>
    <row r="223" spans="1:6" ht="12.75">
      <c r="A223" s="60" t="s">
        <v>236</v>
      </c>
      <c r="B223" s="61" t="s">
        <v>1</v>
      </c>
      <c r="C223" s="68">
        <v>6</v>
      </c>
      <c r="D223" s="70" t="s">
        <v>1</v>
      </c>
      <c r="E223" s="68">
        <v>5</v>
      </c>
      <c r="F223" s="68">
        <v>5</v>
      </c>
    </row>
    <row r="224" ht="12.75">
      <c r="A224" s="1"/>
    </row>
    <row r="225" spans="1:2" ht="12.75">
      <c r="A225" s="33" t="s">
        <v>248</v>
      </c>
      <c r="B225" s="17"/>
    </row>
    <row r="226" spans="1:2" ht="12.75">
      <c r="A226" s="34"/>
      <c r="B226" s="17"/>
    </row>
    <row r="227" ht="12.75">
      <c r="A227" s="8" t="s">
        <v>194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cp:lastPrinted>2012-05-25T07:02:36Z</cp:lastPrinted>
  <dcterms:created xsi:type="dcterms:W3CDTF">2010-06-01T07:41:37Z</dcterms:created>
  <dcterms:modified xsi:type="dcterms:W3CDTF">2014-03-07T10:30:05Z</dcterms:modified>
  <cp:category/>
  <cp:version/>
  <cp:contentType/>
  <cp:contentStatus/>
</cp:coreProperties>
</file>